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0" windowWidth="17840" windowHeight="14280" activeTab="0"/>
  </bookViews>
  <sheets>
    <sheet name="Data" sheetId="1" r:id="rId1"/>
    <sheet name="Chart" sheetId="2" r:id="rId2"/>
  </sheets>
  <definedNames>
    <definedName name="AIR">'Data'!$B$1</definedName>
    <definedName name="DOWNPAYMENT">'Data'!$B$3</definedName>
    <definedName name="LOAN">'Data'!$B$2</definedName>
    <definedName name="LOAN_PRINCIPLE">'Data'!$B$2</definedName>
    <definedName name="MONTHLY_PAYMENT">'Data'!$B$4</definedName>
    <definedName name="MSFT">#REF!</definedName>
    <definedName name="MSFT_DIV_INT">#REF!</definedName>
    <definedName name="NumTimesSplit">#REF!</definedName>
    <definedName name="top" localSheetId="0">'Data'!$G$6</definedName>
  </definedNames>
  <calcPr fullCalcOnLoad="1"/>
</workbook>
</file>

<file path=xl/comments1.xml><?xml version="1.0" encoding="utf-8"?>
<comments xmlns="http://schemas.openxmlformats.org/spreadsheetml/2006/main">
  <authors>
    <author>Nathan Buggia</author>
  </authors>
  <commentList>
    <comment ref="A1" authorId="0">
      <text>
        <r>
          <rPr>
            <b/>
            <sz val="8"/>
            <rFont val="Tahoma"/>
            <family val="0"/>
          </rPr>
          <t>Nathan Buggia:</t>
        </r>
        <r>
          <rPr>
            <sz val="8"/>
            <rFont val="Tahoma"/>
            <family val="0"/>
          </rPr>
          <t xml:space="preserve">
Enter the Annual Interest rate here</t>
        </r>
      </text>
    </comment>
    <comment ref="A6" authorId="0">
      <text>
        <r>
          <rPr>
            <b/>
            <sz val="8"/>
            <rFont val="Tahoma"/>
            <family val="0"/>
          </rPr>
          <t>Nathan Buggia:</t>
        </r>
        <r>
          <rPr>
            <sz val="8"/>
            <rFont val="Tahoma"/>
            <family val="0"/>
          </rPr>
          <t xml:space="preserve">
This will represent a counter for the number of months on your mortgage and allow you to see when things happen as we use the spreadsheet</t>
        </r>
      </text>
    </comment>
    <comment ref="B6" authorId="0">
      <text>
        <r>
          <rPr>
            <b/>
            <sz val="8"/>
            <rFont val="Tahoma"/>
            <family val="0"/>
          </rPr>
          <t>Nathan Buggia:</t>
        </r>
        <r>
          <rPr>
            <sz val="8"/>
            <rFont val="Tahoma"/>
            <family val="0"/>
          </rPr>
          <t xml:space="preserve">
This is the amount of money that you owe today on the mortgage. In our example we used $100,000. If you have an existing mortgage check your statement or call the mortgage company to find out what this amount is. Remember, this is the principal amount only</t>
        </r>
      </text>
    </comment>
    <comment ref="C6" authorId="0">
      <text>
        <r>
          <rPr>
            <b/>
            <sz val="8"/>
            <rFont val="Tahoma"/>
            <family val="0"/>
          </rPr>
          <t>Nathan Buggia:</t>
        </r>
        <r>
          <rPr>
            <sz val="8"/>
            <rFont val="Tahoma"/>
            <family val="0"/>
          </rPr>
          <t xml:space="preserve">
This column will show us how much additional interest we owe this month</t>
        </r>
      </text>
    </comment>
    <comment ref="D6" authorId="0">
      <text>
        <r>
          <rPr>
            <b/>
            <sz val="8"/>
            <rFont val="Tahoma"/>
            <family val="0"/>
          </rPr>
          <t>Nathan Buggia:</t>
        </r>
        <r>
          <rPr>
            <sz val="8"/>
            <rFont val="Tahoma"/>
            <family val="0"/>
          </rPr>
          <t xml:space="preserve">
Enter any additional payment you will make above and beyond your standard "Monthly Payment" here. Note, this should not include your HOD dues.</t>
        </r>
      </text>
    </comment>
    <comment ref="E6" authorId="0">
      <text>
        <r>
          <rPr>
            <b/>
            <sz val="8"/>
            <rFont val="Tahoma"/>
            <family val="0"/>
          </rPr>
          <t>Nathan Buggia:</t>
        </r>
        <r>
          <rPr>
            <sz val="8"/>
            <rFont val="Tahoma"/>
            <family val="0"/>
          </rPr>
          <t xml:space="preserve">
how much money you owe at the end of the month after adding the additional interest and monthly payment. In the month that this column goes negative (i.e. has a negative answer) you have finished paying your mortgage</t>
        </r>
      </text>
    </comment>
    <comment ref="F6" authorId="0">
      <text>
        <r>
          <rPr>
            <b/>
            <sz val="8"/>
            <rFont val="Tahoma"/>
            <family val="0"/>
          </rPr>
          <t>Nathan Buggia:</t>
        </r>
        <r>
          <rPr>
            <sz val="8"/>
            <rFont val="Tahoma"/>
            <family val="0"/>
          </rPr>
          <t xml:space="preserve">
how much of the mortgage was actually paid off each month</t>
        </r>
      </text>
    </comment>
    <comment ref="G6" authorId="0">
      <text>
        <r>
          <rPr>
            <b/>
            <sz val="8"/>
            <rFont val="Tahoma"/>
            <family val="0"/>
          </rPr>
          <t>Nathan Buggia:</t>
        </r>
        <r>
          <rPr>
            <sz val="8"/>
            <rFont val="Tahoma"/>
            <family val="0"/>
          </rPr>
          <t xml:space="preserve">
Here you will see how much principal you have paid off since the beginning of the spreadsheet. This column should equal the starting amount of your mortgage in the month that the "Ending Monthly Principal" reaches zero</t>
        </r>
      </text>
    </comment>
    <comment ref="I6" authorId="0">
      <text>
        <r>
          <rPr>
            <b/>
            <sz val="8"/>
            <rFont val="Tahoma"/>
            <family val="0"/>
          </rPr>
          <t>Nathan Buggia:</t>
        </r>
        <r>
          <rPr>
            <sz val="8"/>
            <rFont val="Tahoma"/>
            <family val="0"/>
          </rPr>
          <t xml:space="preserve">
This will represent a counter for the number of months on your mortgage and allow you to see when things happen as we use the spreadsheet</t>
        </r>
      </text>
    </comment>
    <comment ref="A2" authorId="0">
      <text>
        <r>
          <rPr>
            <b/>
            <sz val="8"/>
            <rFont val="Tahoma"/>
            <family val="0"/>
          </rPr>
          <t>Nathan Buggia:</t>
        </r>
        <r>
          <rPr>
            <sz val="8"/>
            <rFont val="Tahoma"/>
            <family val="0"/>
          </rPr>
          <t xml:space="preserve">
Enter the total amount you will be barrowing from the bank here. Do not include closing costs</t>
        </r>
      </text>
    </comment>
    <comment ref="A3" authorId="0">
      <text>
        <r>
          <rPr>
            <b/>
            <sz val="8"/>
            <rFont val="Tahoma"/>
            <family val="0"/>
          </rPr>
          <t>Nathan Buggia:</t>
        </r>
        <r>
          <rPr>
            <sz val="8"/>
            <rFont val="Tahoma"/>
            <family val="0"/>
          </rPr>
          <t xml:space="preserve">
Include the total amount of downpayment here (in $). This is used to calculate the amount of equity that you have gained in the real estate.</t>
        </r>
      </text>
    </comment>
    <comment ref="A4" authorId="0">
      <text>
        <r>
          <rPr>
            <b/>
            <sz val="8"/>
            <rFont val="Tahoma"/>
            <family val="0"/>
          </rPr>
          <t>Nathan Buggia:</t>
        </r>
        <r>
          <rPr>
            <sz val="8"/>
            <rFont val="Tahoma"/>
            <family val="0"/>
          </rPr>
          <t xml:space="preserve">
What is your expected monthly mortgage payment? Note, this does not include your HODs if you are buying a condo/coop.</t>
        </r>
      </text>
    </comment>
    <comment ref="D1" authorId="0">
      <text>
        <r>
          <rPr>
            <b/>
            <sz val="8"/>
            <rFont val="Tahoma"/>
            <family val="0"/>
          </rPr>
          <t>Nathan Buggia:</t>
        </r>
        <r>
          <rPr>
            <sz val="8"/>
            <rFont val="Tahoma"/>
            <family val="0"/>
          </rPr>
          <t xml:space="preserve">
Total interest paid to bank</t>
        </r>
      </text>
    </comment>
    <comment ref="D2" authorId="0">
      <text>
        <r>
          <rPr>
            <b/>
            <sz val="8"/>
            <rFont val="Tahoma"/>
            <family val="0"/>
          </rPr>
          <t>Nathan Buggia:</t>
        </r>
        <r>
          <rPr>
            <sz val="8"/>
            <rFont val="Tahoma"/>
            <family val="0"/>
          </rPr>
          <t xml:space="preserve">
Total number of years until you pay off the mortgage</t>
        </r>
      </text>
    </comment>
  </commentList>
</comments>
</file>

<file path=xl/sharedStrings.xml><?xml version="1.0" encoding="utf-8"?>
<sst xmlns="http://schemas.openxmlformats.org/spreadsheetml/2006/main" count="17" uniqueCount="16">
  <si>
    <t>Month #</t>
  </si>
  <si>
    <t>Beginning Principle</t>
  </si>
  <si>
    <t>Monthly Reduction in Principle</t>
  </si>
  <si>
    <t>Ending Montly Principle</t>
  </si>
  <si>
    <t>Additional Interest</t>
  </si>
  <si>
    <t>Annual Interest Rate:</t>
  </si>
  <si>
    <t>Loan Principle:</t>
  </si>
  <si>
    <t>Date</t>
  </si>
  <si>
    <t>Down Payment</t>
  </si>
  <si>
    <t>Cumulative Equity</t>
  </si>
  <si>
    <t>Cumulative Interest</t>
  </si>
  <si>
    <t>Monthly Payment</t>
  </si>
  <si>
    <t>Additional Payments</t>
  </si>
  <si>
    <t>Total Interest Paid:</t>
  </si>
  <si>
    <t>Years to Payoff:</t>
  </si>
  <si>
    <t>Date Payed off:</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</si>
</sst>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00%"/>
    <numFmt numFmtId="172" formatCode="yyyy"/>
    <numFmt numFmtId="173" formatCode="#,##0\ &quot;years&quot;"/>
    <numFmt numFmtId="174" formatCode="0.00\ &quot;years&quot;"/>
    <numFmt numFmtId="175" formatCode="[$-409]dddd\,\ mmmm\ dd\,\ yyyy"/>
    <numFmt numFmtId="176" formatCode="[$-409]mmmm\-yy;@"/>
    <numFmt numFmtId="177" formatCode="[$-F800]dddd\,\ mmmm\ dd\,\ yyyy"/>
    <numFmt numFmtId="178" formatCode="[$-409]mmm\-yy;@"/>
    <numFmt numFmtId="179" formatCode="[$-409]mmmm\ d\,\ yyyy;@"/>
    <numFmt numFmtId="180" formatCode="0_);\(0\)"/>
  </numFmts>
  <fonts count="47">
    <font>
      <sz val="10"/>
      <name val="Arial"/>
      <family val="0"/>
    </font>
    <font>
      <sz val="8"/>
      <name val="Arial"/>
      <family val="0"/>
    </font>
    <font>
      <b/>
      <sz val="10"/>
      <name val="Arial"/>
      <family val="2"/>
    </font>
    <font>
      <b/>
      <sz val="10"/>
      <name val="Tahoma"/>
      <family val="2"/>
    </font>
    <font>
      <sz val="8"/>
      <name val="Tahoma"/>
      <family val="0"/>
    </font>
    <font>
      <b/>
      <sz val="8"/>
      <name val="Tahoma"/>
      <family val="0"/>
    </font>
    <font>
      <sz val="10"/>
      <color indexed="8"/>
      <name val="Arial"/>
      <family val="2"/>
    </font>
    <font>
      <u val="single"/>
      <sz val="10"/>
      <color indexed="12"/>
      <name val="Arial"/>
      <family val="0"/>
    </font>
    <font>
      <u val="single"/>
      <sz val="10"/>
      <color indexed="36"/>
      <name val="Arial"/>
      <family val="0"/>
    </font>
    <font>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42" fontId="0" fillId="0" borderId="0" xfId="44" applyNumberFormat="1" applyFont="1" applyAlignment="1">
      <alignment/>
    </xf>
    <xf numFmtId="171" fontId="0" fillId="0" borderId="0" xfId="59" applyNumberFormat="1" applyFont="1" applyAlignment="1">
      <alignment/>
    </xf>
    <xf numFmtId="3" fontId="0" fillId="0" borderId="0" xfId="44" applyNumberFormat="1" applyFont="1" applyAlignment="1">
      <alignment/>
    </xf>
    <xf numFmtId="3" fontId="6" fillId="0" borderId="0" xfId="44" applyNumberFormat="1" applyFont="1" applyAlignment="1">
      <alignment/>
    </xf>
    <xf numFmtId="0" fontId="0" fillId="33" borderId="0" xfId="0" applyFont="1" applyFill="1" applyAlignment="1">
      <alignment/>
    </xf>
    <xf numFmtId="3" fontId="0" fillId="33" borderId="0" xfId="44" applyNumberFormat="1" applyFont="1" applyFill="1" applyAlignment="1">
      <alignment/>
    </xf>
    <xf numFmtId="3" fontId="6" fillId="33" borderId="0" xfId="44" applyNumberFormat="1" applyFont="1" applyFill="1" applyAlignment="1">
      <alignment/>
    </xf>
    <xf numFmtId="1" fontId="2" fillId="34" borderId="0" xfId="0" applyNumberFormat="1" applyFont="1" applyFill="1" applyAlignment="1">
      <alignment/>
    </xf>
    <xf numFmtId="0" fontId="2" fillId="34" borderId="0" xfId="0" applyFont="1" applyFill="1" applyAlignment="1">
      <alignment/>
    </xf>
    <xf numFmtId="0" fontId="3" fillId="0" borderId="0" xfId="0" applyFont="1" applyAlignment="1">
      <alignment horizontal="left" vertical="top" wrapText="1"/>
    </xf>
    <xf numFmtId="3" fontId="3" fillId="0" borderId="0" xfId="44" applyNumberFormat="1" applyFont="1" applyAlignment="1">
      <alignment horizontal="left" vertical="top" wrapText="1"/>
    </xf>
    <xf numFmtId="3" fontId="3" fillId="34" borderId="0" xfId="44" applyNumberFormat="1" applyFont="1" applyFill="1" applyAlignment="1">
      <alignment horizontal="left" vertical="top" wrapText="1"/>
    </xf>
    <xf numFmtId="0" fontId="0" fillId="0" borderId="0" xfId="0" applyFont="1" applyAlignment="1">
      <alignment horizontal="left" vertical="top"/>
    </xf>
    <xf numFmtId="3" fontId="2" fillId="35" borderId="0" xfId="44" applyNumberFormat="1" applyFont="1" applyFill="1" applyAlignment="1">
      <alignment/>
    </xf>
    <xf numFmtId="44" fontId="0" fillId="0" borderId="0" xfId="44" applyFont="1" applyAlignment="1">
      <alignment/>
    </xf>
    <xf numFmtId="174" fontId="0" fillId="0" borderId="0" xfId="44" applyNumberFormat="1" applyFont="1" applyAlignment="1">
      <alignment/>
    </xf>
    <xf numFmtId="178" fontId="0" fillId="0" borderId="0" xfId="0" applyNumberFormat="1" applyFont="1" applyAlignment="1">
      <alignment/>
    </xf>
    <xf numFmtId="178" fontId="3" fillId="0" borderId="0" xfId="0" applyNumberFormat="1" applyFont="1" applyAlignment="1">
      <alignment horizontal="left" vertical="top" wrapText="1"/>
    </xf>
    <xf numFmtId="178" fontId="0" fillId="33" borderId="0" xfId="0" applyNumberFormat="1" applyFont="1" applyFill="1" applyAlignment="1">
      <alignment/>
    </xf>
    <xf numFmtId="179" fontId="0" fillId="0" borderId="0" xfId="44" applyNumberFormat="1" applyFont="1" applyAlignment="1">
      <alignment/>
    </xf>
    <xf numFmtId="44" fontId="0" fillId="0" borderId="0" xfId="44"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Mortgage Payment Amortization Schedule</a:t>
            </a:r>
          </a:p>
        </c:rich>
      </c:tx>
      <c:layout>
        <c:manualLayout>
          <c:xMode val="factor"/>
          <c:yMode val="factor"/>
          <c:x val="0.0015"/>
          <c:y val="0"/>
        </c:manualLayout>
      </c:layout>
      <c:spPr>
        <a:noFill/>
        <a:ln>
          <a:noFill/>
        </a:ln>
      </c:spPr>
    </c:title>
    <c:plotArea>
      <c:layout>
        <c:manualLayout>
          <c:xMode val="edge"/>
          <c:yMode val="edge"/>
          <c:x val="0.0305"/>
          <c:y val="0.104"/>
          <c:w val="0.77875"/>
          <c:h val="0.8365"/>
        </c:manualLayout>
      </c:layout>
      <c:lineChart>
        <c:grouping val="standard"/>
        <c:varyColors val="0"/>
        <c:ser>
          <c:idx val="4"/>
          <c:order val="0"/>
          <c:tx>
            <c:v>End Month Principle</c:v>
          </c:tx>
          <c:spPr>
            <a:ln w="127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4600A5"/>
                </a:solidFill>
              </a:ln>
            </c:spPr>
          </c:marker>
          <c:val>
            <c:numRef>
              <c:f>Data!$E$5:$E$365</c:f>
              <c:numCache>
                <c:ptCount val="361"/>
                <c:pt idx="1">
                  <c:v>0</c:v>
                </c:pt>
                <c:pt idx="2">
                  <c:v>219783.33333333334</c:v>
                </c:pt>
                <c:pt idx="3">
                  <c:v>219565.40277777778</c:v>
                </c:pt>
                <c:pt idx="4">
                  <c:v>219346.20096064816</c:v>
                </c:pt>
                <c:pt idx="5">
                  <c:v>219125.72046625195</c:v>
                </c:pt>
                <c:pt idx="6">
                  <c:v>218903.95383563841</c:v>
                </c:pt>
                <c:pt idx="7">
                  <c:v>218680.89356634632</c:v>
                </c:pt>
                <c:pt idx="8">
                  <c:v>218456.53211215002</c:v>
                </c:pt>
                <c:pt idx="9">
                  <c:v>218230.86188280422</c:v>
                </c:pt>
                <c:pt idx="10">
                  <c:v>218003.87524378725</c:v>
                </c:pt>
                <c:pt idx="11">
                  <c:v>217775.56451604268</c:v>
                </c:pt>
                <c:pt idx="12">
                  <c:v>217545.9219757196</c:v>
                </c:pt>
                <c:pt idx="13">
                  <c:v>217314.9398539113</c:v>
                </c:pt>
                <c:pt idx="14">
                  <c:v>217082.61033639245</c:v>
                </c:pt>
                <c:pt idx="15">
                  <c:v>216848.92556335474</c:v>
                </c:pt>
                <c:pt idx="16">
                  <c:v>216613.87762914097</c:v>
                </c:pt>
                <c:pt idx="17">
                  <c:v>216377.45858197764</c:v>
                </c:pt>
                <c:pt idx="18">
                  <c:v>216139.66042370585</c:v>
                </c:pt>
                <c:pt idx="19">
                  <c:v>215900.4751095108</c:v>
                </c:pt>
                <c:pt idx="20">
                  <c:v>215659.8945476496</c:v>
                </c:pt>
                <c:pt idx="21">
                  <c:v>215417.91059917756</c:v>
                </c:pt>
                <c:pt idx="22">
                  <c:v>215174.51507767275</c:v>
                </c:pt>
                <c:pt idx="23">
                  <c:v>214929.6997489592</c:v>
                </c:pt>
                <c:pt idx="24">
                  <c:v>214683.4563308281</c:v>
                </c:pt>
                <c:pt idx="25">
                  <c:v>214435.77649275793</c:v>
                </c:pt>
                <c:pt idx="26">
                  <c:v>214186.65185563234</c:v>
                </c:pt>
                <c:pt idx="27">
                  <c:v>213936.07399145685</c:v>
                </c:pt>
                <c:pt idx="28">
                  <c:v>213684.0344230737</c:v>
                </c:pt>
                <c:pt idx="29">
                  <c:v>213430.52462387495</c:v>
                </c:pt>
                <c:pt idx="30">
                  <c:v>213175.5360175142</c:v>
                </c:pt>
                <c:pt idx="31">
                  <c:v>212919.0599776164</c:v>
                </c:pt>
                <c:pt idx="32">
                  <c:v>212661.0878274858</c:v>
                </c:pt>
                <c:pt idx="33">
                  <c:v>212401.6108398128</c:v>
                </c:pt>
                <c:pt idx="34">
                  <c:v>212140.6202363784</c:v>
                </c:pt>
                <c:pt idx="35">
                  <c:v>211878.10718775727</c:v>
                </c:pt>
                <c:pt idx="36">
                  <c:v>211614.06281301918</c:v>
                </c:pt>
                <c:pt idx="37">
                  <c:v>211348.47817942846</c:v>
                </c:pt>
                <c:pt idx="38">
                  <c:v>211081.3443021418</c:v>
                </c:pt>
                <c:pt idx="39">
                  <c:v>210812.6521439043</c:v>
                </c:pt>
                <c:pt idx="40">
                  <c:v>210542.39261474373</c:v>
                </c:pt>
                <c:pt idx="41">
                  <c:v>210270.55657166307</c:v>
                </c:pt>
                <c:pt idx="42">
                  <c:v>209997.1348183311</c:v>
                </c:pt>
                <c:pt idx="43">
                  <c:v>209722.11810477136</c:v>
                </c:pt>
                <c:pt idx="44">
                  <c:v>209445.4971270492</c:v>
                </c:pt>
                <c:pt idx="45">
                  <c:v>209167.26252695697</c:v>
                </c:pt>
                <c:pt idx="46">
                  <c:v>208887.40489169754</c:v>
                </c:pt>
                <c:pt idx="47">
                  <c:v>208605.91475356577</c:v>
                </c:pt>
                <c:pt idx="48">
                  <c:v>208322.78258962824</c:v>
                </c:pt>
                <c:pt idx="49">
                  <c:v>208037.99882140107</c:v>
                </c:pt>
                <c:pt idx="50">
                  <c:v>207751.55381452592</c:v>
                </c:pt>
                <c:pt idx="51">
                  <c:v>207463.43787844398</c:v>
                </c:pt>
                <c:pt idx="52">
                  <c:v>207173.64126606824</c:v>
                </c:pt>
                <c:pt idx="53">
                  <c:v>206882.15417345363</c:v>
                </c:pt>
                <c:pt idx="54">
                  <c:v>206588.96673946545</c:v>
                </c:pt>
                <c:pt idx="55">
                  <c:v>206294.06904544568</c:v>
                </c:pt>
                <c:pt idx="56">
                  <c:v>205997.45111487745</c:v>
                </c:pt>
                <c:pt idx="57">
                  <c:v>205699.10291304757</c:v>
                </c:pt>
                <c:pt idx="58">
                  <c:v>205399.014346707</c:v>
                </c:pt>
                <c:pt idx="59">
                  <c:v>205097.17526372947</c:v>
                </c:pt>
                <c:pt idx="60">
                  <c:v>204793.5754527679</c:v>
                </c:pt>
                <c:pt idx="61">
                  <c:v>204488.20464290906</c:v>
                </c:pt>
                <c:pt idx="62">
                  <c:v>204181.05250332603</c:v>
                </c:pt>
                <c:pt idx="63">
                  <c:v>203872.10864292877</c:v>
                </c:pt>
                <c:pt idx="64">
                  <c:v>203561.36261001253</c:v>
                </c:pt>
                <c:pt idx="65">
                  <c:v>203248.80389190427</c:v>
                </c:pt>
                <c:pt idx="66">
                  <c:v>202934.42191460705</c:v>
                </c:pt>
                <c:pt idx="67">
                  <c:v>202618.20604244227</c:v>
                </c:pt>
                <c:pt idx="68">
                  <c:v>202300.14557768984</c:v>
                </c:pt>
                <c:pt idx="69">
                  <c:v>201980.22976022636</c:v>
                </c:pt>
                <c:pt idx="70">
                  <c:v>201658.447767161</c:v>
                </c:pt>
                <c:pt idx="71">
                  <c:v>201334.78871246945</c:v>
                </c:pt>
                <c:pt idx="72">
                  <c:v>201009.24164662554</c:v>
                </c:pt>
                <c:pt idx="73">
                  <c:v>200681.79555623085</c:v>
                </c:pt>
                <c:pt idx="74">
                  <c:v>200352.4393636422</c:v>
                </c:pt>
                <c:pt idx="75">
                  <c:v>200021.16192659677</c:v>
                </c:pt>
                <c:pt idx="76">
                  <c:v>199687.95203783526</c:v>
                </c:pt>
                <c:pt idx="77">
                  <c:v>199352.79842472263</c:v>
                </c:pt>
                <c:pt idx="78">
                  <c:v>199015.68974886683</c:v>
                </c:pt>
                <c:pt idx="79">
                  <c:v>198676.61460573523</c:v>
                </c:pt>
                <c:pt idx="80">
                  <c:v>198335.56152426868</c:v>
                </c:pt>
                <c:pt idx="81">
                  <c:v>197992.51896649358</c:v>
                </c:pt>
                <c:pt idx="82">
                  <c:v>197647.47532713145</c:v>
                </c:pt>
                <c:pt idx="83">
                  <c:v>197300.41893320638</c:v>
                </c:pt>
                <c:pt idx="84">
                  <c:v>196951.3380436501</c:v>
                </c:pt>
                <c:pt idx="85">
                  <c:v>196600.22084890472</c:v>
                </c:pt>
                <c:pt idx="86">
                  <c:v>196247.05547052334</c:v>
                </c:pt>
                <c:pt idx="87">
                  <c:v>195891.82996076805</c:v>
                </c:pt>
                <c:pt idx="88">
                  <c:v>195534.53230220586</c:v>
                </c:pt>
                <c:pt idx="89">
                  <c:v>195175.15040730205</c:v>
                </c:pt>
                <c:pt idx="90">
                  <c:v>194813.6721180113</c:v>
                </c:pt>
                <c:pt idx="91">
                  <c:v>194450.08520536637</c:v>
                </c:pt>
                <c:pt idx="92">
                  <c:v>194084.37736906434</c:v>
                </c:pt>
                <c:pt idx="93">
                  <c:v>193716.53623705055</c:v>
                </c:pt>
                <c:pt idx="94">
                  <c:v>193346.5493651</c:v>
                </c:pt>
                <c:pt idx="95">
                  <c:v>192974.40423639643</c:v>
                </c:pt>
                <c:pt idx="96">
                  <c:v>192600.08826110873</c:v>
                </c:pt>
                <c:pt idx="97">
                  <c:v>192223.5887759652</c:v>
                </c:pt>
                <c:pt idx="98">
                  <c:v>191844.893043825</c:v>
                </c:pt>
                <c:pt idx="99">
                  <c:v>191463.9882532473</c:v>
                </c:pt>
                <c:pt idx="100">
                  <c:v>191080.86151805794</c:v>
                </c:pt>
                <c:pt idx="101">
                  <c:v>190695.49987691327</c:v>
                </c:pt>
                <c:pt idx="102">
                  <c:v>190307.89029286194</c:v>
                </c:pt>
                <c:pt idx="103">
                  <c:v>189918.01965290363</c:v>
                </c:pt>
                <c:pt idx="104">
                  <c:v>189525.87476754558</c:v>
                </c:pt>
                <c:pt idx="105">
                  <c:v>189131.44237035626</c:v>
                </c:pt>
                <c:pt idx="106">
                  <c:v>188734.70911751667</c:v>
                </c:pt>
                <c:pt idx="107">
                  <c:v>188335.66158736884</c:v>
                </c:pt>
                <c:pt idx="108">
                  <c:v>187934.28627996182</c:v>
                </c:pt>
                <c:pt idx="109">
                  <c:v>187530.56961659493</c:v>
                </c:pt>
                <c:pt idx="110">
                  <c:v>187124.4979393584</c:v>
                </c:pt>
                <c:pt idx="111">
                  <c:v>186716.05751067132</c:v>
                </c:pt>
                <c:pt idx="112">
                  <c:v>186305.2345128169</c:v>
                </c:pt>
                <c:pt idx="113">
                  <c:v>185892.015047475</c:v>
                </c:pt>
                <c:pt idx="114">
                  <c:v>185476.38513525194</c:v>
                </c:pt>
                <c:pt idx="115">
                  <c:v>185058.3307152076</c:v>
                </c:pt>
                <c:pt idx="116">
                  <c:v>184637.83764437964</c:v>
                </c:pt>
                <c:pt idx="117">
                  <c:v>184214.8916973052</c:v>
                </c:pt>
                <c:pt idx="118">
                  <c:v>183789.47856553947</c:v>
                </c:pt>
                <c:pt idx="119">
                  <c:v>183361.5838571718</c:v>
                </c:pt>
                <c:pt idx="120">
                  <c:v>182931.19309633863</c:v>
                </c:pt>
                <c:pt idx="121">
                  <c:v>182498.29172273393</c:v>
                </c:pt>
                <c:pt idx="122">
                  <c:v>182062.86509111655</c:v>
                </c:pt>
                <c:pt idx="123">
                  <c:v>181624.89847081472</c:v>
                </c:pt>
                <c:pt idx="124">
                  <c:v>181184.3770452278</c:v>
                </c:pt>
                <c:pt idx="125">
                  <c:v>180741.28591132496</c:v>
                </c:pt>
                <c:pt idx="126">
                  <c:v>180295.610079141</c:v>
                </c:pt>
                <c:pt idx="127">
                  <c:v>179847.33447126934</c:v>
                </c:pt>
                <c:pt idx="128">
                  <c:v>179396.44392235175</c:v>
                </c:pt>
                <c:pt idx="129">
                  <c:v>178942.92317856548</c:v>
                </c:pt>
                <c:pt idx="130">
                  <c:v>178486.75689710712</c:v>
                </c:pt>
                <c:pt idx="131">
                  <c:v>178027.92964567358</c:v>
                </c:pt>
                <c:pt idx="132">
                  <c:v>177566.42590194</c:v>
                </c:pt>
                <c:pt idx="133">
                  <c:v>177102.23005303467</c:v>
                </c:pt>
                <c:pt idx="134">
                  <c:v>176635.3263950107</c:v>
                </c:pt>
                <c:pt idx="135">
                  <c:v>176165.6991323149</c:v>
                </c:pt>
                <c:pt idx="136">
                  <c:v>175693.33237725342</c:v>
                </c:pt>
                <c:pt idx="137">
                  <c:v>175218.21014945407</c:v>
                </c:pt>
                <c:pt idx="138">
                  <c:v>174740.31637532587</c:v>
                </c:pt>
                <c:pt idx="139">
                  <c:v>174259.63488751528</c:v>
                </c:pt>
                <c:pt idx="140">
                  <c:v>173776.14942435912</c:v>
                </c:pt>
                <c:pt idx="141">
                  <c:v>173289.84362933453</c:v>
                </c:pt>
                <c:pt idx="142">
                  <c:v>172800.70105050565</c:v>
                </c:pt>
                <c:pt idx="143">
                  <c:v>172308.70513996694</c:v>
                </c:pt>
                <c:pt idx="144">
                  <c:v>171813.83925328343</c:v>
                </c:pt>
                <c:pt idx="145">
                  <c:v>171316.08664892756</c:v>
                </c:pt>
                <c:pt idx="146">
                  <c:v>170815.43048771296</c:v>
                </c:pt>
                <c:pt idx="147">
                  <c:v>170311.85383222462</c:v>
                </c:pt>
                <c:pt idx="148">
                  <c:v>169805.33964624594</c:v>
                </c:pt>
                <c:pt idx="149">
                  <c:v>169295.87079418238</c:v>
                </c:pt>
                <c:pt idx="150">
                  <c:v>168783.4300404818</c:v>
                </c:pt>
                <c:pt idx="151">
                  <c:v>168268.00004905128</c:v>
                </c:pt>
                <c:pt idx="152">
                  <c:v>167749.56338267075</c:v>
                </c:pt>
                <c:pt idx="153">
                  <c:v>167228.102502403</c:v>
                </c:pt>
                <c:pt idx="154">
                  <c:v>166703.59976700036</c:v>
                </c:pt>
                <c:pt idx="155">
                  <c:v>166176.03743230787</c:v>
                </c:pt>
                <c:pt idx="156">
                  <c:v>165645.397650663</c:v>
                </c:pt>
                <c:pt idx="157">
                  <c:v>165111.6624702919</c:v>
                </c:pt>
                <c:pt idx="158">
                  <c:v>164574.81383470193</c:v>
                </c:pt>
                <c:pt idx="159">
                  <c:v>164034.83358207103</c:v>
                </c:pt>
                <c:pt idx="160">
                  <c:v>163491.7034446331</c:v>
                </c:pt>
                <c:pt idx="161">
                  <c:v>162945.40504806014</c:v>
                </c:pt>
                <c:pt idx="162">
                  <c:v>162395.9199108405</c:v>
                </c:pt>
                <c:pt idx="163">
                  <c:v>161843.22944365372</c:v>
                </c:pt>
                <c:pt idx="164">
                  <c:v>161287.3149487417</c:v>
                </c:pt>
                <c:pt idx="165">
                  <c:v>160728.15761927603</c:v>
                </c:pt>
                <c:pt idx="166">
                  <c:v>160165.7385387218</c:v>
                </c:pt>
                <c:pt idx="167">
                  <c:v>159600.0386801977</c:v>
                </c:pt>
                <c:pt idx="168">
                  <c:v>159031.0389058322</c:v>
                </c:pt>
                <c:pt idx="169">
                  <c:v>158458.71996611622</c:v>
                </c:pt>
                <c:pt idx="170">
                  <c:v>157883.0624992519</c:v>
                </c:pt>
                <c:pt idx="171">
                  <c:v>157304.04703049752</c:v>
                </c:pt>
                <c:pt idx="172">
                  <c:v>156721.65397150876</c:v>
                </c:pt>
                <c:pt idx="173">
                  <c:v>156135.8636196759</c:v>
                </c:pt>
                <c:pt idx="174">
                  <c:v>155546.65615745733</c:v>
                </c:pt>
                <c:pt idx="175">
                  <c:v>154954.01165170915</c:v>
                </c:pt>
                <c:pt idx="176">
                  <c:v>154357.9100530108</c:v>
                </c:pt>
                <c:pt idx="177">
                  <c:v>153758.3311949867</c:v>
                </c:pt>
                <c:pt idx="178">
                  <c:v>153155.25479362413</c:v>
                </c:pt>
                <c:pt idx="179">
                  <c:v>152548.66044658693</c:v>
                </c:pt>
                <c:pt idx="180">
                  <c:v>151938.52763252537</c:v>
                </c:pt>
                <c:pt idx="181">
                  <c:v>151324.83571038177</c:v>
                </c:pt>
                <c:pt idx="182">
                  <c:v>150707.56391869232</c:v>
                </c:pt>
                <c:pt idx="183">
                  <c:v>150086.6913748847</c:v>
                </c:pt>
                <c:pt idx="184">
                  <c:v>149462.1970745715</c:v>
                </c:pt>
                <c:pt idx="185">
                  <c:v>148834.05989083985</c:v>
                </c:pt>
                <c:pt idx="186">
                  <c:v>148202.2585735364</c:v>
                </c:pt>
                <c:pt idx="187">
                  <c:v>147566.7717485487</c:v>
                </c:pt>
                <c:pt idx="188">
                  <c:v>146927.5779170819</c:v>
                </c:pt>
                <c:pt idx="189">
                  <c:v>146284.65545493152</c:v>
                </c:pt>
                <c:pt idx="190">
                  <c:v>145637.98261175194</c:v>
                </c:pt>
                <c:pt idx="191">
                  <c:v>144987.5375103205</c:v>
                </c:pt>
                <c:pt idx="192">
                  <c:v>144333.29814579737</c:v>
                </c:pt>
                <c:pt idx="193">
                  <c:v>143675.2423849812</c:v>
                </c:pt>
                <c:pt idx="194">
                  <c:v>143013.34796556024</c:v>
                </c:pt>
                <c:pt idx="195">
                  <c:v>142347.59249535933</c:v>
                </c:pt>
                <c:pt idx="196">
                  <c:v>141677.95345158226</c:v>
                </c:pt>
                <c:pt idx="197">
                  <c:v>141004.40818004982</c:v>
                </c:pt>
                <c:pt idx="198">
                  <c:v>140326.93389443346</c:v>
                </c:pt>
                <c:pt idx="199">
                  <c:v>139645.50767548432</c:v>
                </c:pt>
                <c:pt idx="200">
                  <c:v>138960.10647025798</c:v>
                </c:pt>
                <c:pt idx="201">
                  <c:v>138270.70709133448</c:v>
                </c:pt>
                <c:pt idx="202">
                  <c:v>137577.28621603394</c:v>
                </c:pt>
                <c:pt idx="203">
                  <c:v>136879.82038562748</c:v>
                </c:pt>
                <c:pt idx="204">
                  <c:v>136178.28600454362</c:v>
                </c:pt>
                <c:pt idx="205">
                  <c:v>135472.65933957012</c:v>
                </c:pt>
                <c:pt idx="206">
                  <c:v>134762.91651905095</c:v>
                </c:pt>
                <c:pt idx="207">
                  <c:v>134049.03353207876</c:v>
                </c:pt>
                <c:pt idx="208">
                  <c:v>133330.98622768256</c:v>
                </c:pt>
                <c:pt idx="209">
                  <c:v>132608.75031401071</c:v>
                </c:pt>
                <c:pt idx="210">
                  <c:v>131882.3013575091</c:v>
                </c:pt>
                <c:pt idx="211">
                  <c:v>131151.61478209458</c:v>
                </c:pt>
                <c:pt idx="212">
                  <c:v>130416.66586832347</c:v>
                </c:pt>
                <c:pt idx="213">
                  <c:v>129677.42975255536</c:v>
                </c:pt>
                <c:pt idx="214">
                  <c:v>128933.88142611193</c:v>
                </c:pt>
                <c:pt idx="215">
                  <c:v>128185.99573443091</c:v>
                </c:pt>
                <c:pt idx="216">
                  <c:v>127433.74737621509</c:v>
                </c:pt>
                <c:pt idx="217">
                  <c:v>126677.11090257634</c:v>
                </c:pt>
                <c:pt idx="218">
                  <c:v>125916.0607161747</c:v>
                </c:pt>
                <c:pt idx="219">
                  <c:v>125150.5710703524</c:v>
                </c:pt>
                <c:pt idx="220">
                  <c:v>124380.61606826278</c:v>
                </c:pt>
                <c:pt idx="221">
                  <c:v>123606.16966199431</c:v>
                </c:pt>
                <c:pt idx="222">
                  <c:v>122827.20565168928</c:v>
                </c:pt>
                <c:pt idx="223">
                  <c:v>122043.69768465747</c:v>
                </c:pt>
                <c:pt idx="224">
                  <c:v>121255.61925448464</c:v>
                </c:pt>
                <c:pt idx="225">
                  <c:v>120462.9437001358</c:v>
                </c:pt>
                <c:pt idx="226">
                  <c:v>119665.64420505326</c:v>
                </c:pt>
                <c:pt idx="227">
                  <c:v>118863.69379624941</c:v>
                </c:pt>
                <c:pt idx="228">
                  <c:v>118057.0653433942</c:v>
                </c:pt>
                <c:pt idx="229">
                  <c:v>117245.73155789734</c:v>
                </c:pt>
                <c:pt idx="230">
                  <c:v>116429.66499198508</c:v>
                </c:pt>
                <c:pt idx="231">
                  <c:v>115608.83803777165</c:v>
                </c:pt>
                <c:pt idx="232">
                  <c:v>114783.22292632532</c:v>
                </c:pt>
                <c:pt idx="233">
                  <c:v>113952.79172672889</c:v>
                </c:pt>
                <c:pt idx="234">
                  <c:v>113117.5163451348</c:v>
                </c:pt>
                <c:pt idx="235">
                  <c:v>112277.36852381476</c:v>
                </c:pt>
                <c:pt idx="236">
                  <c:v>111432.31984020368</c:v>
                </c:pt>
                <c:pt idx="237">
                  <c:v>110582.3417059382</c:v>
                </c:pt>
                <c:pt idx="238">
                  <c:v>109727.40536588951</c:v>
                </c:pt>
                <c:pt idx="239">
                  <c:v>108867.48189719053</c:v>
                </c:pt>
                <c:pt idx="240">
                  <c:v>108002.54220825748</c:v>
                </c:pt>
                <c:pt idx="241">
                  <c:v>107132.55703780564</c:v>
                </c:pt>
                <c:pt idx="242">
                  <c:v>106257.4969538595</c:v>
                </c:pt>
                <c:pt idx="243">
                  <c:v>105377.33235275702</c:v>
                </c:pt>
                <c:pt idx="244">
                  <c:v>104492.0334581481</c:v>
                </c:pt>
                <c:pt idx="245">
                  <c:v>103601.5703199873</c:v>
                </c:pt>
                <c:pt idx="246">
                  <c:v>102705.91281352055</c:v>
                </c:pt>
                <c:pt idx="247">
                  <c:v>101805.0306382661</c:v>
                </c:pt>
                <c:pt idx="248">
                  <c:v>100898.89331698931</c:v>
                </c:pt>
                <c:pt idx="249">
                  <c:v>99987.47019467175</c:v>
                </c:pt>
                <c:pt idx="250">
                  <c:v>99070.730437474</c:v>
                </c:pt>
                <c:pt idx="251">
                  <c:v>98148.6430316926</c:v>
                </c:pt>
                <c:pt idx="252">
                  <c:v>97221.1767827108</c:v>
                </c:pt>
                <c:pt idx="253">
                  <c:v>96288.30031394328</c:v>
                </c:pt>
                <c:pt idx="254">
                  <c:v>95349.98206577462</c:v>
                </c:pt>
                <c:pt idx="255">
                  <c:v>94406.19029449164</c:v>
                </c:pt>
                <c:pt idx="256">
                  <c:v>93456.8930712095</c:v>
                </c:pt>
                <c:pt idx="257">
                  <c:v>92502.05828079156</c:v>
                </c:pt>
                <c:pt idx="258">
                  <c:v>91541.65362076285</c:v>
                </c:pt>
                <c:pt idx="259">
                  <c:v>90575.6466002173</c:v>
                </c:pt>
                <c:pt idx="260">
                  <c:v>89604.00453871857</c:v>
                </c:pt>
                <c:pt idx="261">
                  <c:v>88626.69456519443</c:v>
                </c:pt>
                <c:pt idx="262">
                  <c:v>87643.68361682472</c:v>
                </c:pt>
                <c:pt idx="263">
                  <c:v>86654.93843792287</c:v>
                </c:pt>
                <c:pt idx="264">
                  <c:v>85660.42557881075</c:v>
                </c:pt>
                <c:pt idx="265">
                  <c:v>84660.11139468715</c:v>
                </c:pt>
                <c:pt idx="266">
                  <c:v>83653.9620444895</c:v>
                </c:pt>
                <c:pt idx="267">
                  <c:v>82641.94348974901</c:v>
                </c:pt>
                <c:pt idx="268">
                  <c:v>81624.02149343921</c:v>
                </c:pt>
                <c:pt idx="269">
                  <c:v>80600.16161881761</c:v>
                </c:pt>
                <c:pt idx="270">
                  <c:v>79570.32922826071</c:v>
                </c:pt>
                <c:pt idx="271">
                  <c:v>78534.48948209223</c:v>
                </c:pt>
                <c:pt idx="272">
                  <c:v>77492.60733740444</c:v>
                </c:pt>
                <c:pt idx="273">
                  <c:v>76444.64754687263</c:v>
                </c:pt>
                <c:pt idx="274">
                  <c:v>75390.57465756271</c:v>
                </c:pt>
                <c:pt idx="275">
                  <c:v>74330.35300973183</c:v>
                </c:pt>
                <c:pt idx="276">
                  <c:v>73263.94673562192</c:v>
                </c:pt>
                <c:pt idx="277">
                  <c:v>72191.31975824639</c:v>
                </c:pt>
                <c:pt idx="278">
                  <c:v>71112.43579016949</c:v>
                </c:pt>
                <c:pt idx="279">
                  <c:v>70027.25833227881</c:v>
                </c:pt>
                <c:pt idx="280">
                  <c:v>68935.75067255044</c:v>
                </c:pt>
                <c:pt idx="281">
                  <c:v>67837.87588480698</c:v>
                </c:pt>
                <c:pt idx="282">
                  <c:v>66733.59682746835</c:v>
                </c:pt>
                <c:pt idx="283">
                  <c:v>65622.87614229525</c:v>
                </c:pt>
                <c:pt idx="284">
                  <c:v>64505.676253125304</c:v>
                </c:pt>
                <c:pt idx="285">
                  <c:v>63381.95936460187</c:v>
                </c:pt>
                <c:pt idx="286">
                  <c:v>62251.68746089538</c:v>
                </c:pt>
                <c:pt idx="287">
                  <c:v>61114.82230441727</c:v>
                </c:pt>
                <c:pt idx="288">
                  <c:v>59971.32543452637</c:v>
                </c:pt>
                <c:pt idx="289">
                  <c:v>58821.158166227775</c:v>
                </c:pt>
                <c:pt idx="290">
                  <c:v>57664.281588864105</c:v>
                </c:pt>
                <c:pt idx="291">
                  <c:v>56500.656564799145</c:v>
                </c:pt>
                <c:pt idx="292">
                  <c:v>55330.2437280938</c:v>
                </c:pt>
                <c:pt idx="293">
                  <c:v>54153.00348317435</c:v>
                </c:pt>
                <c:pt idx="294">
                  <c:v>52968.89600349286</c:v>
                </c:pt>
                <c:pt idx="295">
                  <c:v>51777.881230179904</c:v>
                </c:pt>
                <c:pt idx="296">
                  <c:v>50579.91887068929</c:v>
                </c:pt>
                <c:pt idx="297">
                  <c:v>49374.968397434975</c:v>
                </c:pt>
                <c:pt idx="298">
                  <c:v>48162.989046420014</c:v>
                </c:pt>
                <c:pt idx="299">
                  <c:v>46943.93981585746</c:v>
                </c:pt>
                <c:pt idx="300">
                  <c:v>45717.7794647833</c:v>
                </c:pt>
                <c:pt idx="301">
                  <c:v>44484.4665116612</c:v>
                </c:pt>
                <c:pt idx="302">
                  <c:v>43243.95923297923</c:v>
                </c:pt>
                <c:pt idx="303">
                  <c:v>41996.21566183827</c:v>
                </c:pt>
                <c:pt idx="304">
                  <c:v>40741.19358653233</c:v>
                </c:pt>
                <c:pt idx="305">
                  <c:v>39478.850549120434</c:v>
                </c:pt>
                <c:pt idx="306">
                  <c:v>38209.14384399031</c:v>
                </c:pt>
                <c:pt idx="307">
                  <c:v>36932.030516413586</c:v>
                </c:pt>
                <c:pt idx="308">
                  <c:v>35647.46736109266</c:v>
                </c:pt>
                <c:pt idx="309">
                  <c:v>34355.41092069903</c:v>
                </c:pt>
                <c:pt idx="310">
                  <c:v>33055.81748440311</c:v>
                </c:pt>
                <c:pt idx="311">
                  <c:v>31748.64308639546</c:v>
                </c:pt>
                <c:pt idx="312">
                  <c:v>30433.843504399432</c:v>
                </c:pt>
                <c:pt idx="313">
                  <c:v>29111.374258175096</c:v>
                </c:pt>
                <c:pt idx="314">
                  <c:v>27781.19060801445</c:v>
                </c:pt>
                <c:pt idx="315">
                  <c:v>26443.24755322787</c:v>
                </c:pt>
                <c:pt idx="316">
                  <c:v>25097.4998306217</c:v>
                </c:pt>
                <c:pt idx="317">
                  <c:v>23743.90191296699</c:v>
                </c:pt>
                <c:pt idx="318">
                  <c:v>22382.408007459297</c:v>
                </c:pt>
                <c:pt idx="319">
                  <c:v>21012.972054169477</c:v>
                </c:pt>
                <c:pt idx="320">
                  <c:v>19635.547724485466</c:v>
                </c:pt>
                <c:pt idx="321">
                  <c:v>18250.088419544965</c:v>
                </c:pt>
                <c:pt idx="322">
                  <c:v>16856.54726865898</c:v>
                </c:pt>
                <c:pt idx="323">
                  <c:v>15454.877127726155</c:v>
                </c:pt>
                <c:pt idx="324">
                  <c:v>14045.03057763789</c:v>
                </c:pt>
                <c:pt idx="325">
                  <c:v>12626.95992267411</c:v>
                </c:pt>
                <c:pt idx="326">
                  <c:v>11200.61718888971</c:v>
                </c:pt>
                <c:pt idx="327">
                  <c:v>9765.954122491567</c:v>
                </c:pt>
                <c:pt idx="328">
                  <c:v>8322.922188206101</c:v>
                </c:pt>
                <c:pt idx="329">
                  <c:v>6871.472567637304</c:v>
                </c:pt>
                <c:pt idx="330">
                  <c:v>5411.556157615188</c:v>
                </c:pt>
                <c:pt idx="331">
                  <c:v>3943.123568534609</c:v>
                </c:pt>
                <c:pt idx="332">
                  <c:v>2466.1251226843942</c:v>
                </c:pt>
                <c:pt idx="333">
                  <c:v>980.5108525667197</c:v>
                </c:pt>
                <c:pt idx="334">
                  <c:v>-513.7695007933078</c:v>
                </c:pt>
                <c:pt idx="335">
                  <c:v>-1500</c:v>
                </c:pt>
                <c:pt idx="336">
                  <c:v>-1500</c:v>
                </c:pt>
                <c:pt idx="337">
                  <c:v>-1500</c:v>
                </c:pt>
                <c:pt idx="338">
                  <c:v>-1500</c:v>
                </c:pt>
                <c:pt idx="339">
                  <c:v>-1500</c:v>
                </c:pt>
                <c:pt idx="340">
                  <c:v>-1500</c:v>
                </c:pt>
                <c:pt idx="341">
                  <c:v>-1500</c:v>
                </c:pt>
                <c:pt idx="342">
                  <c:v>-1500</c:v>
                </c:pt>
                <c:pt idx="343">
                  <c:v>-1500</c:v>
                </c:pt>
                <c:pt idx="344">
                  <c:v>-1500</c:v>
                </c:pt>
                <c:pt idx="345">
                  <c:v>-1500</c:v>
                </c:pt>
                <c:pt idx="346">
                  <c:v>-1500</c:v>
                </c:pt>
                <c:pt idx="347">
                  <c:v>-1500</c:v>
                </c:pt>
                <c:pt idx="348">
                  <c:v>-1500</c:v>
                </c:pt>
                <c:pt idx="349">
                  <c:v>-1500</c:v>
                </c:pt>
                <c:pt idx="350">
                  <c:v>-1500</c:v>
                </c:pt>
                <c:pt idx="351">
                  <c:v>-1500</c:v>
                </c:pt>
                <c:pt idx="352">
                  <c:v>-1500</c:v>
                </c:pt>
                <c:pt idx="353">
                  <c:v>-1500</c:v>
                </c:pt>
                <c:pt idx="354">
                  <c:v>-1500</c:v>
                </c:pt>
                <c:pt idx="355">
                  <c:v>-1500</c:v>
                </c:pt>
                <c:pt idx="356">
                  <c:v>-1500</c:v>
                </c:pt>
                <c:pt idx="357">
                  <c:v>-1500</c:v>
                </c:pt>
                <c:pt idx="358">
                  <c:v>-1500</c:v>
                </c:pt>
                <c:pt idx="359">
                  <c:v>-1500</c:v>
                </c:pt>
                <c:pt idx="360">
                  <c:v>-1500</c:v>
                </c:pt>
              </c:numCache>
            </c:numRef>
          </c:val>
          <c:smooth val="0"/>
        </c:ser>
        <c:ser>
          <c:idx val="6"/>
          <c:order val="1"/>
          <c:tx>
            <c:v>Equity</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val>
            <c:numRef>
              <c:f>Data!$G$6:$G$365</c:f>
              <c:numCache>
                <c:ptCount val="360"/>
                <c:pt idx="0">
                  <c:v>0</c:v>
                </c:pt>
                <c:pt idx="1">
                  <c:v>10216.666666666657</c:v>
                </c:pt>
                <c:pt idx="2">
                  <c:v>10434.597222222219</c:v>
                </c:pt>
                <c:pt idx="3">
                  <c:v>10653.799039351841</c:v>
                </c:pt>
                <c:pt idx="4">
                  <c:v>10874.27953374805</c:v>
                </c:pt>
                <c:pt idx="5">
                  <c:v>11096.046164361585</c:v>
                </c:pt>
                <c:pt idx="6">
                  <c:v>11319.10643365368</c:v>
                </c:pt>
                <c:pt idx="7">
                  <c:v>11543.467887849984</c:v>
                </c:pt>
                <c:pt idx="8">
                  <c:v>11769.138117195776</c:v>
                </c:pt>
                <c:pt idx="9">
                  <c:v>11996.124756212754</c:v>
                </c:pt>
                <c:pt idx="10">
                  <c:v>12224.43548395732</c:v>
                </c:pt>
                <c:pt idx="11">
                  <c:v>12454.078024280403</c:v>
                </c:pt>
                <c:pt idx="12">
                  <c:v>12685.060146088712</c:v>
                </c:pt>
                <c:pt idx="13">
                  <c:v>12917.389663607551</c:v>
                </c:pt>
                <c:pt idx="14">
                  <c:v>13151.074436645256</c:v>
                </c:pt>
                <c:pt idx="15">
                  <c:v>13386.122370859026</c:v>
                </c:pt>
                <c:pt idx="16">
                  <c:v>13622.54141802236</c:v>
                </c:pt>
                <c:pt idx="17">
                  <c:v>13860.33957629415</c:v>
                </c:pt>
                <c:pt idx="18">
                  <c:v>14099.524890489207</c:v>
                </c:pt>
                <c:pt idx="19">
                  <c:v>14340.105452350399</c:v>
                </c:pt>
                <c:pt idx="20">
                  <c:v>14582.089400822442</c:v>
                </c:pt>
                <c:pt idx="21">
                  <c:v>14825.484922327247</c:v>
                </c:pt>
                <c:pt idx="22">
                  <c:v>15070.300251040811</c:v>
                </c:pt>
                <c:pt idx="23">
                  <c:v>15316.543669171893</c:v>
                </c:pt>
                <c:pt idx="24">
                  <c:v>15564.223507242074</c:v>
                </c:pt>
                <c:pt idx="25">
                  <c:v>15813.348144367657</c:v>
                </c:pt>
                <c:pt idx="26">
                  <c:v>16063.926008543145</c:v>
                </c:pt>
                <c:pt idx="27">
                  <c:v>16315.965576926304</c:v>
                </c:pt>
                <c:pt idx="28">
                  <c:v>16569.475376125047</c:v>
                </c:pt>
                <c:pt idx="29">
                  <c:v>16824.463982485788</c:v>
                </c:pt>
                <c:pt idx="30">
                  <c:v>17080.940022383613</c:v>
                </c:pt>
                <c:pt idx="31">
                  <c:v>17338.91217251419</c:v>
                </c:pt>
                <c:pt idx="32">
                  <c:v>17598.389160187187</c:v>
                </c:pt>
                <c:pt idx="33">
                  <c:v>17859.379763621604</c:v>
                </c:pt>
                <c:pt idx="34">
                  <c:v>18121.89281224273</c:v>
                </c:pt>
                <c:pt idx="35">
                  <c:v>18385.937186980824</c:v>
                </c:pt>
                <c:pt idx="36">
                  <c:v>18651.521820571535</c:v>
                </c:pt>
                <c:pt idx="37">
                  <c:v>18918.655697858194</c:v>
                </c:pt>
                <c:pt idx="38">
                  <c:v>19187.3478560957</c:v>
                </c:pt>
                <c:pt idx="39">
                  <c:v>19457.60738525627</c:v>
                </c:pt>
                <c:pt idx="40">
                  <c:v>19729.443428336934</c:v>
                </c:pt>
                <c:pt idx="41">
                  <c:v>20002.865181668894</c:v>
                </c:pt>
                <c:pt idx="42">
                  <c:v>20277.88189522864</c:v>
                </c:pt>
                <c:pt idx="43">
                  <c:v>20554.502872950805</c:v>
                </c:pt>
                <c:pt idx="44">
                  <c:v>20832.73747304303</c:v>
                </c:pt>
                <c:pt idx="45">
                  <c:v>21112.595108302456</c:v>
                </c:pt>
                <c:pt idx="46">
                  <c:v>21394.08524643423</c:v>
                </c:pt>
                <c:pt idx="47">
                  <c:v>21677.217410371755</c:v>
                </c:pt>
                <c:pt idx="48">
                  <c:v>21962.001178598934</c:v>
                </c:pt>
                <c:pt idx="49">
                  <c:v>22248.44618547408</c:v>
                </c:pt>
                <c:pt idx="50">
                  <c:v>22536.562121556024</c:v>
                </c:pt>
                <c:pt idx="51">
                  <c:v>22826.35873393176</c:v>
                </c:pt>
                <c:pt idx="52">
                  <c:v>23117.84582654637</c:v>
                </c:pt>
                <c:pt idx="53">
                  <c:v>23411.033260534547</c:v>
                </c:pt>
                <c:pt idx="54">
                  <c:v>23705.930954554322</c:v>
                </c:pt>
                <c:pt idx="55">
                  <c:v>24002.548885122553</c:v>
                </c:pt>
                <c:pt idx="56">
                  <c:v>24300.897086952435</c:v>
                </c:pt>
                <c:pt idx="57">
                  <c:v>24600.985653293</c:v>
                </c:pt>
                <c:pt idx="58">
                  <c:v>24902.82473627053</c:v>
                </c:pt>
                <c:pt idx="59">
                  <c:v>25206.424547232105</c:v>
                </c:pt>
                <c:pt idx="60">
                  <c:v>25511.795357090945</c:v>
                </c:pt>
                <c:pt idx="61">
                  <c:v>25818.947496673965</c:v>
                </c:pt>
                <c:pt idx="62">
                  <c:v>26127.891357071232</c:v>
                </c:pt>
                <c:pt idx="63">
                  <c:v>26438.637389987474</c:v>
                </c:pt>
                <c:pt idx="64">
                  <c:v>26751.196108095726</c:v>
                </c:pt>
                <c:pt idx="65">
                  <c:v>27065.578085392946</c:v>
                </c:pt>
                <c:pt idx="66">
                  <c:v>27381.793957557733</c:v>
                </c:pt>
                <c:pt idx="67">
                  <c:v>27699.854422310163</c:v>
                </c:pt>
                <c:pt idx="68">
                  <c:v>28019.770239773643</c:v>
                </c:pt>
                <c:pt idx="69">
                  <c:v>28341.552232838992</c:v>
                </c:pt>
                <c:pt idx="70">
                  <c:v>28665.211287530547</c:v>
                </c:pt>
                <c:pt idx="71">
                  <c:v>28990.758353374462</c:v>
                </c:pt>
                <c:pt idx="72">
                  <c:v>29318.20444376915</c:v>
                </c:pt>
                <c:pt idx="73">
                  <c:v>29647.56063635781</c:v>
                </c:pt>
                <c:pt idx="74">
                  <c:v>29978.838073403225</c:v>
                </c:pt>
                <c:pt idx="75">
                  <c:v>30312.04796216474</c:v>
                </c:pt>
                <c:pt idx="76">
                  <c:v>30647.201575277373</c:v>
                </c:pt>
                <c:pt idx="77">
                  <c:v>30984.310251133167</c:v>
                </c:pt>
                <c:pt idx="78">
                  <c:v>31323.38539426477</c:v>
                </c:pt>
                <c:pt idx="79">
                  <c:v>31664.438475731324</c:v>
                </c:pt>
                <c:pt idx="80">
                  <c:v>32007.481033506425</c:v>
                </c:pt>
                <c:pt idx="81">
                  <c:v>32352.524672868545</c:v>
                </c:pt>
                <c:pt idx="82">
                  <c:v>32699.581066793617</c:v>
                </c:pt>
                <c:pt idx="83">
                  <c:v>33048.66195634991</c:v>
                </c:pt>
                <c:pt idx="84">
                  <c:v>33399.77915109528</c:v>
                </c:pt>
                <c:pt idx="85">
                  <c:v>33752.94452947666</c:v>
                </c:pt>
                <c:pt idx="86">
                  <c:v>34108.17003923195</c:v>
                </c:pt>
                <c:pt idx="87">
                  <c:v>34465.46769779414</c:v>
                </c:pt>
                <c:pt idx="88">
                  <c:v>34824.84959269795</c:v>
                </c:pt>
                <c:pt idx="89">
                  <c:v>35186.32788198869</c:v>
                </c:pt>
                <c:pt idx="90">
                  <c:v>35549.91479463363</c:v>
                </c:pt>
                <c:pt idx="91">
                  <c:v>35915.62263093566</c:v>
                </c:pt>
                <c:pt idx="92">
                  <c:v>36283.463762949454</c:v>
                </c:pt>
                <c:pt idx="93">
                  <c:v>36653.450634899986</c:v>
                </c:pt>
                <c:pt idx="94">
                  <c:v>37025.595763603575</c:v>
                </c:pt>
                <c:pt idx="95">
                  <c:v>37399.91173889127</c:v>
                </c:pt>
                <c:pt idx="96">
                  <c:v>37776.41122403479</c:v>
                </c:pt>
                <c:pt idx="97">
                  <c:v>38155.106956175005</c:v>
                </c:pt>
                <c:pt idx="98">
                  <c:v>38536.01174675269</c:v>
                </c:pt>
                <c:pt idx="99">
                  <c:v>38919.138481942064</c:v>
                </c:pt>
                <c:pt idx="100">
                  <c:v>39304.500123086735</c:v>
                </c:pt>
                <c:pt idx="101">
                  <c:v>39692.109707138065</c:v>
                </c:pt>
                <c:pt idx="102">
                  <c:v>40081.98034709637</c:v>
                </c:pt>
                <c:pt idx="103">
                  <c:v>40474.12523245442</c:v>
                </c:pt>
                <c:pt idx="104">
                  <c:v>40868.557629643736</c:v>
                </c:pt>
                <c:pt idx="105">
                  <c:v>41265.29088248333</c:v>
                </c:pt>
                <c:pt idx="106">
                  <c:v>41664.33841263116</c:v>
                </c:pt>
                <c:pt idx="107">
                  <c:v>42065.713720038184</c:v>
                </c:pt>
                <c:pt idx="108">
                  <c:v>42469.430383405066</c:v>
                </c:pt>
                <c:pt idx="109">
                  <c:v>42875.50206064159</c:v>
                </c:pt>
                <c:pt idx="110">
                  <c:v>43283.94248932868</c:v>
                </c:pt>
                <c:pt idx="111">
                  <c:v>43694.76548718309</c:v>
                </c:pt>
                <c:pt idx="112">
                  <c:v>44107.984952525</c:v>
                </c:pt>
                <c:pt idx="113">
                  <c:v>44523.61486474806</c:v>
                </c:pt>
                <c:pt idx="114">
                  <c:v>44941.66928479241</c:v>
                </c:pt>
                <c:pt idx="115">
                  <c:v>45362.162355620356</c:v>
                </c:pt>
                <c:pt idx="116">
                  <c:v>45785.1083026948</c:v>
                </c:pt>
                <c:pt idx="117">
                  <c:v>46210.521434460534</c:v>
                </c:pt>
                <c:pt idx="118">
                  <c:v>46638.41614282821</c:v>
                </c:pt>
                <c:pt idx="119">
                  <c:v>47068.806903661374</c:v>
                </c:pt>
                <c:pt idx="120">
                  <c:v>47501.708277266065</c:v>
                </c:pt>
                <c:pt idx="121">
                  <c:v>47937.134908883454</c:v>
                </c:pt>
                <c:pt idx="122">
                  <c:v>48375.10152918528</c:v>
                </c:pt>
                <c:pt idx="123">
                  <c:v>48815.6229547722</c:v>
                </c:pt>
                <c:pt idx="124">
                  <c:v>49258.71408867504</c:v>
                </c:pt>
                <c:pt idx="125">
                  <c:v>49704.38992085899</c:v>
                </c:pt>
                <c:pt idx="126">
                  <c:v>50152.665528730664</c:v>
                </c:pt>
                <c:pt idx="127">
                  <c:v>50603.556077648245</c:v>
                </c:pt>
                <c:pt idx="128">
                  <c:v>51057.076821434515</c:v>
                </c:pt>
                <c:pt idx="129">
                  <c:v>51513.243102892884</c:v>
                </c:pt>
                <c:pt idx="130">
                  <c:v>51972.070354326424</c:v>
                </c:pt>
                <c:pt idx="131">
                  <c:v>52433.574098059995</c:v>
                </c:pt>
                <c:pt idx="132">
                  <c:v>52897.76994696533</c:v>
                </c:pt>
                <c:pt idx="133">
                  <c:v>53364.67360498931</c:v>
                </c:pt>
                <c:pt idx="134">
                  <c:v>53834.30086768509</c:v>
                </c:pt>
                <c:pt idx="135">
                  <c:v>54306.66762274658</c:v>
                </c:pt>
                <c:pt idx="136">
                  <c:v>54781.78985054593</c:v>
                </c:pt>
                <c:pt idx="137">
                  <c:v>55259.68362467413</c:v>
                </c:pt>
                <c:pt idx="138">
                  <c:v>55740.365112484724</c:v>
                </c:pt>
                <c:pt idx="139">
                  <c:v>56223.850575640885</c:v>
                </c:pt>
                <c:pt idx="140">
                  <c:v>56710.15637066547</c:v>
                </c:pt>
                <c:pt idx="141">
                  <c:v>57199.29894949435</c:v>
                </c:pt>
                <c:pt idx="142">
                  <c:v>57691.29486003306</c:v>
                </c:pt>
                <c:pt idx="143">
                  <c:v>58186.160746716574</c:v>
                </c:pt>
                <c:pt idx="144">
                  <c:v>58683.913351072435</c:v>
                </c:pt>
                <c:pt idx="145">
                  <c:v>59184.56951228704</c:v>
                </c:pt>
                <c:pt idx="146">
                  <c:v>59688.14616777538</c:v>
                </c:pt>
                <c:pt idx="147">
                  <c:v>60194.660353754065</c:v>
                </c:pt>
                <c:pt idx="148">
                  <c:v>60704.12920581762</c:v>
                </c:pt>
                <c:pt idx="149">
                  <c:v>61216.56995951821</c:v>
                </c:pt>
                <c:pt idx="150">
                  <c:v>61731.999950948724</c:v>
                </c:pt>
                <c:pt idx="151">
                  <c:v>62250.43661732925</c:v>
                </c:pt>
                <c:pt idx="152">
                  <c:v>62771.897497597005</c:v>
                </c:pt>
                <c:pt idx="153">
                  <c:v>63296.400232999644</c:v>
                </c:pt>
                <c:pt idx="154">
                  <c:v>63823.96256769213</c:v>
                </c:pt>
                <c:pt idx="155">
                  <c:v>64354.60234933699</c:v>
                </c:pt>
                <c:pt idx="156">
                  <c:v>64888.33752970811</c:v>
                </c:pt>
                <c:pt idx="157">
                  <c:v>65425.18616529807</c:v>
                </c:pt>
                <c:pt idx="158">
                  <c:v>65965.16641792897</c:v>
                </c:pt>
                <c:pt idx="159">
                  <c:v>66508.29655536689</c:v>
                </c:pt>
                <c:pt idx="160">
                  <c:v>67054.59495193986</c:v>
                </c:pt>
                <c:pt idx="161">
                  <c:v>67604.08008915951</c:v>
                </c:pt>
                <c:pt idx="162">
                  <c:v>68156.77055634628</c:v>
                </c:pt>
                <c:pt idx="163">
                  <c:v>68712.6850512583</c:v>
                </c:pt>
                <c:pt idx="164">
                  <c:v>69271.84238072397</c:v>
                </c:pt>
                <c:pt idx="165">
                  <c:v>69834.26146127819</c:v>
                </c:pt>
                <c:pt idx="166">
                  <c:v>70399.9613198023</c:v>
                </c:pt>
                <c:pt idx="167">
                  <c:v>70968.96109416781</c:v>
                </c:pt>
                <c:pt idx="168">
                  <c:v>71541.28003388378</c:v>
                </c:pt>
                <c:pt idx="169">
                  <c:v>72116.93750074811</c:v>
                </c:pt>
                <c:pt idx="170">
                  <c:v>72695.95296950248</c:v>
                </c:pt>
                <c:pt idx="171">
                  <c:v>73278.34602849124</c:v>
                </c:pt>
                <c:pt idx="172">
                  <c:v>73864.13638032411</c:v>
                </c:pt>
                <c:pt idx="173">
                  <c:v>74453.34384254267</c:v>
                </c:pt>
                <c:pt idx="174">
                  <c:v>75045.98834829085</c:v>
                </c:pt>
                <c:pt idx="175">
                  <c:v>75642.0899469892</c:v>
                </c:pt>
                <c:pt idx="176">
                  <c:v>76241.6688050133</c:v>
                </c:pt>
                <c:pt idx="177">
                  <c:v>76844.74520637587</c:v>
                </c:pt>
                <c:pt idx="178">
                  <c:v>77451.33955341307</c:v>
                </c:pt>
                <c:pt idx="179">
                  <c:v>78061.47236747463</c:v>
                </c:pt>
                <c:pt idx="180">
                  <c:v>78675.16428961823</c:v>
                </c:pt>
                <c:pt idx="181">
                  <c:v>79292.43608130768</c:v>
                </c:pt>
                <c:pt idx="182">
                  <c:v>79913.30862511531</c:v>
                </c:pt>
                <c:pt idx="183">
                  <c:v>80537.80292542849</c:v>
                </c:pt>
                <c:pt idx="184">
                  <c:v>81165.94010916015</c:v>
                </c:pt>
                <c:pt idx="185">
                  <c:v>81797.74142646359</c:v>
                </c:pt>
                <c:pt idx="186">
                  <c:v>82433.2282514513</c:v>
                </c:pt>
                <c:pt idx="187">
                  <c:v>83072.42208291811</c:v>
                </c:pt>
                <c:pt idx="188">
                  <c:v>83715.34454506848</c:v>
                </c:pt>
                <c:pt idx="189">
                  <c:v>84362.01738824806</c:v>
                </c:pt>
                <c:pt idx="190">
                  <c:v>85012.46248967951</c:v>
                </c:pt>
                <c:pt idx="191">
                  <c:v>85666.70185420263</c:v>
                </c:pt>
                <c:pt idx="192">
                  <c:v>86324.75761501881</c:v>
                </c:pt>
                <c:pt idx="193">
                  <c:v>86986.65203443976</c:v>
                </c:pt>
                <c:pt idx="194">
                  <c:v>87652.40750464067</c:v>
                </c:pt>
                <c:pt idx="195">
                  <c:v>88322.04654841774</c:v>
                </c:pt>
                <c:pt idx="196">
                  <c:v>88995.59181995018</c:v>
                </c:pt>
                <c:pt idx="197">
                  <c:v>89673.06610556654</c:v>
                </c:pt>
                <c:pt idx="198">
                  <c:v>90354.49232451568</c:v>
                </c:pt>
                <c:pt idx="199">
                  <c:v>91039.89352974202</c:v>
                </c:pt>
                <c:pt idx="200">
                  <c:v>91729.29290866552</c:v>
                </c:pt>
                <c:pt idx="201">
                  <c:v>92422.71378396606</c:v>
                </c:pt>
                <c:pt idx="202">
                  <c:v>93120.17961437252</c:v>
                </c:pt>
                <c:pt idx="203">
                  <c:v>93821.71399545638</c:v>
                </c:pt>
                <c:pt idx="204">
                  <c:v>94527.34066042988</c:v>
                </c:pt>
                <c:pt idx="205">
                  <c:v>95237.08348094905</c:v>
                </c:pt>
                <c:pt idx="206">
                  <c:v>95950.96646792124</c:v>
                </c:pt>
                <c:pt idx="207">
                  <c:v>96669.01377231744</c:v>
                </c:pt>
                <c:pt idx="208">
                  <c:v>97391.24968598929</c:v>
                </c:pt>
                <c:pt idx="209">
                  <c:v>98117.6986424909</c:v>
                </c:pt>
                <c:pt idx="210">
                  <c:v>98848.38521790542</c:v>
                </c:pt>
                <c:pt idx="211">
                  <c:v>99583.33413167653</c:v>
                </c:pt>
                <c:pt idx="212">
                  <c:v>100322.57024744464</c:v>
                </c:pt>
                <c:pt idx="213">
                  <c:v>101066.11857388807</c:v>
                </c:pt>
                <c:pt idx="214">
                  <c:v>101814.00426556909</c:v>
                </c:pt>
                <c:pt idx="215">
                  <c:v>102566.25262378491</c:v>
                </c:pt>
                <c:pt idx="216">
                  <c:v>103322.88909742366</c:v>
                </c:pt>
                <c:pt idx="217">
                  <c:v>104083.9392838253</c:v>
                </c:pt>
                <c:pt idx="218">
                  <c:v>104849.4289296476</c:v>
                </c:pt>
                <c:pt idx="219">
                  <c:v>105619.38393173722</c:v>
                </c:pt>
                <c:pt idx="220">
                  <c:v>106393.83033800569</c:v>
                </c:pt>
                <c:pt idx="221">
                  <c:v>107172.79434831072</c:v>
                </c:pt>
                <c:pt idx="222">
                  <c:v>107956.30231534253</c:v>
                </c:pt>
                <c:pt idx="223">
                  <c:v>108744.38074551536</c:v>
                </c:pt>
                <c:pt idx="224">
                  <c:v>109537.0562998642</c:v>
                </c:pt>
                <c:pt idx="225">
                  <c:v>110334.35579494674</c:v>
                </c:pt>
                <c:pt idx="226">
                  <c:v>111136.30620375059</c:v>
                </c:pt>
                <c:pt idx="227">
                  <c:v>111942.9346566058</c:v>
                </c:pt>
                <c:pt idx="228">
                  <c:v>112754.26844210266</c:v>
                </c:pt>
                <c:pt idx="229">
                  <c:v>113570.33500801492</c:v>
                </c:pt>
                <c:pt idx="230">
                  <c:v>114391.16196222835</c:v>
                </c:pt>
                <c:pt idx="231">
                  <c:v>115216.77707367468</c:v>
                </c:pt>
                <c:pt idx="232">
                  <c:v>116047.20827327111</c:v>
                </c:pt>
                <c:pt idx="233">
                  <c:v>116882.4836548652</c:v>
                </c:pt>
                <c:pt idx="234">
                  <c:v>117722.63147618524</c:v>
                </c:pt>
                <c:pt idx="235">
                  <c:v>118567.68015979632</c:v>
                </c:pt>
                <c:pt idx="236">
                  <c:v>119417.6582940618</c:v>
                </c:pt>
                <c:pt idx="237">
                  <c:v>120272.59463411049</c:v>
                </c:pt>
                <c:pt idx="238">
                  <c:v>121132.51810280947</c:v>
                </c:pt>
                <c:pt idx="239">
                  <c:v>121997.45779174252</c:v>
                </c:pt>
                <c:pt idx="240">
                  <c:v>122867.44296219436</c:v>
                </c:pt>
                <c:pt idx="241">
                  <c:v>123742.5030461405</c:v>
                </c:pt>
                <c:pt idx="242">
                  <c:v>124622.66764724298</c:v>
                </c:pt>
                <c:pt idx="243">
                  <c:v>125507.9665418519</c:v>
                </c:pt>
                <c:pt idx="244">
                  <c:v>126398.4296800127</c:v>
                </c:pt>
                <c:pt idx="245">
                  <c:v>127294.08718647945</c:v>
                </c:pt>
                <c:pt idx="246">
                  <c:v>128194.9693617339</c:v>
                </c:pt>
                <c:pt idx="247">
                  <c:v>129101.10668301069</c:v>
                </c:pt>
                <c:pt idx="248">
                  <c:v>130012.52980532825</c:v>
                </c:pt>
                <c:pt idx="249">
                  <c:v>130929.269562526</c:v>
                </c:pt>
                <c:pt idx="250">
                  <c:v>131851.3569683074</c:v>
                </c:pt>
                <c:pt idx="251">
                  <c:v>132778.8232172892</c:v>
                </c:pt>
                <c:pt idx="252">
                  <c:v>133711.6996860567</c:v>
                </c:pt>
                <c:pt idx="253">
                  <c:v>134650.01793422538</c:v>
                </c:pt>
                <c:pt idx="254">
                  <c:v>135593.80970550835</c:v>
                </c:pt>
                <c:pt idx="255">
                  <c:v>136543.10692879048</c:v>
                </c:pt>
                <c:pt idx="256">
                  <c:v>137497.94171920844</c:v>
                </c:pt>
                <c:pt idx="257">
                  <c:v>138458.34637923713</c:v>
                </c:pt>
                <c:pt idx="258">
                  <c:v>139424.35339978267</c:v>
                </c:pt>
                <c:pt idx="259">
                  <c:v>140395.9954612814</c:v>
                </c:pt>
                <c:pt idx="260">
                  <c:v>141373.30543480552</c:v>
                </c:pt>
                <c:pt idx="261">
                  <c:v>142356.3163831752</c:v>
                </c:pt>
                <c:pt idx="262">
                  <c:v>143345.06156207705</c:v>
                </c:pt>
                <c:pt idx="263">
                  <c:v>144339.57442118917</c:v>
                </c:pt>
                <c:pt idx="264">
                  <c:v>145339.8886053128</c:v>
                </c:pt>
                <c:pt idx="265">
                  <c:v>146346.03795551043</c:v>
                </c:pt>
                <c:pt idx="266">
                  <c:v>147358.0565102509</c:v>
                </c:pt>
                <c:pt idx="267">
                  <c:v>148375.9785065607</c:v>
                </c:pt>
                <c:pt idx="268">
                  <c:v>149399.8383811823</c:v>
                </c:pt>
                <c:pt idx="269">
                  <c:v>150429.67077173918</c:v>
                </c:pt>
                <c:pt idx="270">
                  <c:v>151465.51051790768</c:v>
                </c:pt>
                <c:pt idx="271">
                  <c:v>152507.3926625955</c:v>
                </c:pt>
                <c:pt idx="272">
                  <c:v>153555.3524531273</c:v>
                </c:pt>
                <c:pt idx="273">
                  <c:v>154609.42534243723</c:v>
                </c:pt>
                <c:pt idx="274">
                  <c:v>155669.6469902681</c:v>
                </c:pt>
                <c:pt idx="275">
                  <c:v>156736.05326437802</c:v>
                </c:pt>
                <c:pt idx="276">
                  <c:v>157808.68024175355</c:v>
                </c:pt>
                <c:pt idx="277">
                  <c:v>158887.56420983045</c:v>
                </c:pt>
                <c:pt idx="278">
                  <c:v>159972.74166772113</c:v>
                </c:pt>
                <c:pt idx="279">
                  <c:v>161064.2493274495</c:v>
                </c:pt>
                <c:pt idx="280">
                  <c:v>162162.12411519297</c:v>
                </c:pt>
                <c:pt idx="281">
                  <c:v>163266.4031725316</c:v>
                </c:pt>
                <c:pt idx="282">
                  <c:v>164377.1238577047</c:v>
                </c:pt>
                <c:pt idx="283">
                  <c:v>165494.32374687464</c:v>
                </c:pt>
                <c:pt idx="284">
                  <c:v>166618.04063539807</c:v>
                </c:pt>
                <c:pt idx="285">
                  <c:v>167748.31253910455</c:v>
                </c:pt>
                <c:pt idx="286">
                  <c:v>168885.17769558265</c:v>
                </c:pt>
                <c:pt idx="287">
                  <c:v>170028.67456547354</c:v>
                </c:pt>
                <c:pt idx="288">
                  <c:v>171178.84183377214</c:v>
                </c:pt>
                <c:pt idx="289">
                  <c:v>172335.7184111358</c:v>
                </c:pt>
                <c:pt idx="290">
                  <c:v>173499.34343520078</c:v>
                </c:pt>
                <c:pt idx="291">
                  <c:v>174669.7562719061</c:v>
                </c:pt>
                <c:pt idx="292">
                  <c:v>175846.99651682557</c:v>
                </c:pt>
                <c:pt idx="293">
                  <c:v>177031.10399650707</c:v>
                </c:pt>
                <c:pt idx="294">
                  <c:v>178222.11876982002</c:v>
                </c:pt>
                <c:pt idx="295">
                  <c:v>179420.08112931065</c:v>
                </c:pt>
                <c:pt idx="296">
                  <c:v>180625.03160256497</c:v>
                </c:pt>
                <c:pt idx="297">
                  <c:v>181837.0109535799</c:v>
                </c:pt>
                <c:pt idx="298">
                  <c:v>183056.06018414247</c:v>
                </c:pt>
                <c:pt idx="299">
                  <c:v>184282.22053521662</c:v>
                </c:pt>
                <c:pt idx="300">
                  <c:v>185515.53348833873</c:v>
                </c:pt>
                <c:pt idx="301">
                  <c:v>186756.0407670207</c:v>
                </c:pt>
                <c:pt idx="302">
                  <c:v>188003.78433816164</c:v>
                </c:pt>
                <c:pt idx="303">
                  <c:v>189258.80641346757</c:v>
                </c:pt>
                <c:pt idx="304">
                  <c:v>190521.14945087946</c:v>
                </c:pt>
                <c:pt idx="305">
                  <c:v>191790.8561560096</c:v>
                </c:pt>
                <c:pt idx="306">
                  <c:v>193067.96948358632</c:v>
                </c:pt>
                <c:pt idx="307">
                  <c:v>194352.53263890726</c:v>
                </c:pt>
                <c:pt idx="308">
                  <c:v>195644.58907930087</c:v>
                </c:pt>
                <c:pt idx="309">
                  <c:v>196944.1825155968</c:v>
                </c:pt>
                <c:pt idx="310">
                  <c:v>198251.35691360445</c:v>
                </c:pt>
                <c:pt idx="311">
                  <c:v>199566.15649560047</c:v>
                </c:pt>
                <c:pt idx="312">
                  <c:v>200888.6257418248</c:v>
                </c:pt>
                <c:pt idx="313">
                  <c:v>202218.80939198544</c:v>
                </c:pt>
                <c:pt idx="314">
                  <c:v>203556.75244677204</c:v>
                </c:pt>
                <c:pt idx="315">
                  <c:v>204902.5001693782</c:v>
                </c:pt>
                <c:pt idx="316">
                  <c:v>206256.0980870329</c:v>
                </c:pt>
                <c:pt idx="317">
                  <c:v>207617.5919925406</c:v>
                </c:pt>
                <c:pt idx="318">
                  <c:v>208987.02794583043</c:v>
                </c:pt>
                <c:pt idx="319">
                  <c:v>210364.45227551443</c:v>
                </c:pt>
                <c:pt idx="320">
                  <c:v>211749.91158045494</c:v>
                </c:pt>
                <c:pt idx="321">
                  <c:v>213143.45273134092</c:v>
                </c:pt>
                <c:pt idx="322">
                  <c:v>214545.12287227373</c:v>
                </c:pt>
                <c:pt idx="323">
                  <c:v>215954.969422362</c:v>
                </c:pt>
                <c:pt idx="324">
                  <c:v>217373.04007732577</c:v>
                </c:pt>
                <c:pt idx="325">
                  <c:v>218799.38281111018</c:v>
                </c:pt>
                <c:pt idx="326">
                  <c:v>220234.04587750832</c:v>
                </c:pt>
                <c:pt idx="327">
                  <c:v>221677.0778117938</c:v>
                </c:pt>
                <c:pt idx="328">
                  <c:v>223128.5274323626</c:v>
                </c:pt>
                <c:pt idx="329">
                  <c:v>224588.44384238473</c:v>
                </c:pt>
                <c:pt idx="330">
                  <c:v>226056.87643146532</c:v>
                </c:pt>
                <c:pt idx="331">
                  <c:v>227533.87487731554</c:v>
                </c:pt>
                <c:pt idx="332">
                  <c:v>229019.48914743323</c:v>
                </c:pt>
                <c:pt idx="333">
                  <c:v>230513.76950079325</c:v>
                </c:pt>
                <c:pt idx="334">
                  <c:v>231499.99999999994</c:v>
                </c:pt>
                <c:pt idx="335">
                  <c:v>231499.99999999994</c:v>
                </c:pt>
                <c:pt idx="336">
                  <c:v>231499.99999999994</c:v>
                </c:pt>
                <c:pt idx="337">
                  <c:v>231499.99999999994</c:v>
                </c:pt>
                <c:pt idx="338">
                  <c:v>231499.99999999994</c:v>
                </c:pt>
                <c:pt idx="339">
                  <c:v>231499.99999999994</c:v>
                </c:pt>
                <c:pt idx="340">
                  <c:v>231499.99999999994</c:v>
                </c:pt>
                <c:pt idx="341">
                  <c:v>231499.99999999994</c:v>
                </c:pt>
                <c:pt idx="342">
                  <c:v>231499.99999999994</c:v>
                </c:pt>
                <c:pt idx="343">
                  <c:v>231499.99999999994</c:v>
                </c:pt>
                <c:pt idx="344">
                  <c:v>231499.99999999994</c:v>
                </c:pt>
                <c:pt idx="345">
                  <c:v>231499.99999999994</c:v>
                </c:pt>
                <c:pt idx="346">
                  <c:v>231499.99999999994</c:v>
                </c:pt>
                <c:pt idx="347">
                  <c:v>231499.99999999994</c:v>
                </c:pt>
                <c:pt idx="348">
                  <c:v>231499.99999999994</c:v>
                </c:pt>
                <c:pt idx="349">
                  <c:v>231499.99999999994</c:v>
                </c:pt>
                <c:pt idx="350">
                  <c:v>231499.99999999994</c:v>
                </c:pt>
                <c:pt idx="351">
                  <c:v>231499.99999999994</c:v>
                </c:pt>
                <c:pt idx="352">
                  <c:v>231499.99999999994</c:v>
                </c:pt>
                <c:pt idx="353">
                  <c:v>231499.99999999994</c:v>
                </c:pt>
                <c:pt idx="354">
                  <c:v>231499.99999999994</c:v>
                </c:pt>
                <c:pt idx="355">
                  <c:v>231499.99999999994</c:v>
                </c:pt>
                <c:pt idx="356">
                  <c:v>231499.99999999994</c:v>
                </c:pt>
                <c:pt idx="357">
                  <c:v>231499.99999999994</c:v>
                </c:pt>
                <c:pt idx="358">
                  <c:v>231499.99999999994</c:v>
                </c:pt>
                <c:pt idx="359">
                  <c:v>231499.99999999994</c:v>
                </c:pt>
              </c:numCache>
            </c:numRef>
          </c:val>
          <c:smooth val="0"/>
        </c:ser>
        <c:ser>
          <c:idx val="0"/>
          <c:order val="2"/>
          <c:tx>
            <c:v>Interest Paid</c:v>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val>
            <c:numRef>
              <c:f>Data!$H$6:$H$365</c:f>
              <c:numCache>
                <c:ptCount val="360"/>
                <c:pt idx="0">
                  <c:v>0</c:v>
                </c:pt>
                <c:pt idx="1">
                  <c:v>1283.3333333333335</c:v>
                </c:pt>
                <c:pt idx="2">
                  <c:v>2565.4027777777783</c:v>
                </c:pt>
                <c:pt idx="3">
                  <c:v>3846.200960648149</c:v>
                </c:pt>
                <c:pt idx="4">
                  <c:v>5125.72046625193</c:v>
                </c:pt>
                <c:pt idx="5">
                  <c:v>6403.9538356384</c:v>
                </c:pt>
                <c:pt idx="6">
                  <c:v>7680.893566346291</c:v>
                </c:pt>
                <c:pt idx="7">
                  <c:v>8956.532112149978</c:v>
                </c:pt>
                <c:pt idx="8">
                  <c:v>10230.861882804187</c:v>
                </c:pt>
                <c:pt idx="9">
                  <c:v>11503.875243787212</c:v>
                </c:pt>
                <c:pt idx="10">
                  <c:v>12775.564516042637</c:v>
                </c:pt>
                <c:pt idx="11">
                  <c:v>14045.921975719553</c:v>
                </c:pt>
                <c:pt idx="12">
                  <c:v>15314.939853911252</c:v>
                </c:pt>
                <c:pt idx="13">
                  <c:v>16582.6103363924</c:v>
                </c:pt>
                <c:pt idx="14">
                  <c:v>17848.92556335469</c:v>
                </c:pt>
                <c:pt idx="15">
                  <c:v>19113.877629140927</c:v>
                </c:pt>
                <c:pt idx="16">
                  <c:v>20377.458581977582</c:v>
                </c:pt>
                <c:pt idx="17">
                  <c:v>21639.660423705784</c:v>
                </c:pt>
                <c:pt idx="18">
                  <c:v>22900.475109510735</c:v>
                </c:pt>
                <c:pt idx="19">
                  <c:v>24159.894547649546</c:v>
                </c:pt>
                <c:pt idx="20">
                  <c:v>25417.910599177503</c:v>
                </c:pt>
                <c:pt idx="21">
                  <c:v>26674.515077672706</c:v>
                </c:pt>
                <c:pt idx="22">
                  <c:v>27929.69974895913</c:v>
                </c:pt>
                <c:pt idx="23">
                  <c:v>29183.45633082806</c:v>
                </c:pt>
                <c:pt idx="24">
                  <c:v>30435.77649275789</c:v>
                </c:pt>
                <c:pt idx="25">
                  <c:v>31686.65185563231</c:v>
                </c:pt>
                <c:pt idx="26">
                  <c:v>32936.07399145683</c:v>
                </c:pt>
                <c:pt idx="27">
                  <c:v>34184.03442307367</c:v>
                </c:pt>
                <c:pt idx="28">
                  <c:v>35430.52462387493</c:v>
                </c:pt>
                <c:pt idx="29">
                  <c:v>36675.536017514205</c:v>
                </c:pt>
                <c:pt idx="30">
                  <c:v>37919.05997761637</c:v>
                </c:pt>
                <c:pt idx="31">
                  <c:v>39161.087827485804</c:v>
                </c:pt>
                <c:pt idx="32">
                  <c:v>40401.610839812805</c:v>
                </c:pt>
                <c:pt idx="33">
                  <c:v>41640.62023637838</c:v>
                </c:pt>
                <c:pt idx="34">
                  <c:v>42878.107187757254</c:v>
                </c:pt>
                <c:pt idx="35">
                  <c:v>44114.06281301917</c:v>
                </c:pt>
                <c:pt idx="36">
                  <c:v>45348.47817942845</c:v>
                </c:pt>
                <c:pt idx="37">
                  <c:v>46581.344302141784</c:v>
                </c:pt>
                <c:pt idx="38">
                  <c:v>47812.65214390428</c:v>
                </c:pt>
                <c:pt idx="39">
                  <c:v>49042.392614743716</c:v>
                </c:pt>
                <c:pt idx="40">
                  <c:v>50270.55657166305</c:v>
                </c:pt>
                <c:pt idx="41">
                  <c:v>51497.134818331084</c:v>
                </c:pt>
                <c:pt idx="42">
                  <c:v>52722.11810477135</c:v>
                </c:pt>
                <c:pt idx="43">
                  <c:v>53945.49712704918</c:v>
                </c:pt>
                <c:pt idx="44">
                  <c:v>55167.26252695697</c:v>
                </c:pt>
                <c:pt idx="45">
                  <c:v>56387.40489169755</c:v>
                </c:pt>
                <c:pt idx="46">
                  <c:v>57605.91475356579</c:v>
                </c:pt>
                <c:pt idx="47">
                  <c:v>58822.78258962826</c:v>
                </c:pt>
                <c:pt idx="48">
                  <c:v>60037.99882140109</c:v>
                </c:pt>
                <c:pt idx="49">
                  <c:v>61251.55381452593</c:v>
                </c:pt>
                <c:pt idx="50">
                  <c:v>62463.437878444</c:v>
                </c:pt>
                <c:pt idx="51">
                  <c:v>63673.641266068254</c:v>
                </c:pt>
                <c:pt idx="52">
                  <c:v>64882.15417345365</c:v>
                </c:pt>
                <c:pt idx="53">
                  <c:v>66088.96673946547</c:v>
                </c:pt>
                <c:pt idx="54">
                  <c:v>67294.06904544568</c:v>
                </c:pt>
                <c:pt idx="55">
                  <c:v>68497.45111487745</c:v>
                </c:pt>
                <c:pt idx="56">
                  <c:v>69699.10291304757</c:v>
                </c:pt>
                <c:pt idx="57">
                  <c:v>70899.01434670702</c:v>
                </c:pt>
                <c:pt idx="58">
                  <c:v>72097.17526372947</c:v>
                </c:pt>
                <c:pt idx="59">
                  <c:v>73293.5754527679</c:v>
                </c:pt>
                <c:pt idx="60">
                  <c:v>74488.20464290904</c:v>
                </c:pt>
                <c:pt idx="61">
                  <c:v>75681.052503326</c:v>
                </c:pt>
                <c:pt idx="62">
                  <c:v>76872.10864292874</c:v>
                </c:pt>
                <c:pt idx="63">
                  <c:v>78061.3626100125</c:v>
                </c:pt>
                <c:pt idx="64">
                  <c:v>79248.80389190423</c:v>
                </c:pt>
                <c:pt idx="65">
                  <c:v>80434.42191460701</c:v>
                </c:pt>
                <c:pt idx="66">
                  <c:v>81618.20604244222</c:v>
                </c:pt>
                <c:pt idx="67">
                  <c:v>82800.14557768981</c:v>
                </c:pt>
                <c:pt idx="68">
                  <c:v>83980.22976022633</c:v>
                </c:pt>
                <c:pt idx="69">
                  <c:v>85158.44776716098</c:v>
                </c:pt>
                <c:pt idx="70">
                  <c:v>86334.78871246942</c:v>
                </c:pt>
                <c:pt idx="71">
                  <c:v>87509.2416466255</c:v>
                </c:pt>
                <c:pt idx="72">
                  <c:v>88681.7955562308</c:v>
                </c:pt>
                <c:pt idx="73">
                  <c:v>89852.43936364216</c:v>
                </c:pt>
                <c:pt idx="74">
                  <c:v>91021.16192659675</c:v>
                </c:pt>
                <c:pt idx="75">
                  <c:v>92187.95203783523</c:v>
                </c:pt>
                <c:pt idx="76">
                  <c:v>93352.7984247226</c:v>
                </c:pt>
                <c:pt idx="77">
                  <c:v>94515.68974886682</c:v>
                </c:pt>
                <c:pt idx="78">
                  <c:v>95676.6146057352</c:v>
                </c:pt>
                <c:pt idx="79">
                  <c:v>96835.56152426866</c:v>
                </c:pt>
                <c:pt idx="80">
                  <c:v>97992.51896649356</c:v>
                </c:pt>
                <c:pt idx="81">
                  <c:v>99147.47532713144</c:v>
                </c:pt>
                <c:pt idx="82">
                  <c:v>100300.41893320637</c:v>
                </c:pt>
                <c:pt idx="83">
                  <c:v>101451.33804365007</c:v>
                </c:pt>
                <c:pt idx="84">
                  <c:v>102600.2208489047</c:v>
                </c:pt>
                <c:pt idx="85">
                  <c:v>103747.05547052331</c:v>
                </c:pt>
                <c:pt idx="86">
                  <c:v>104891.82996076802</c:v>
                </c:pt>
                <c:pt idx="87">
                  <c:v>106034.53230220584</c:v>
                </c:pt>
                <c:pt idx="88">
                  <c:v>107175.15040730205</c:v>
                </c:pt>
                <c:pt idx="89">
                  <c:v>108313.67211801131</c:v>
                </c:pt>
                <c:pt idx="90">
                  <c:v>109450.08520536637</c:v>
                </c:pt>
                <c:pt idx="91">
                  <c:v>110584.37736906434</c:v>
                </c:pt>
                <c:pt idx="92">
                  <c:v>111716.53623705055</c:v>
                </c:pt>
                <c:pt idx="93">
                  <c:v>112846.54936510001</c:v>
                </c:pt>
                <c:pt idx="94">
                  <c:v>113974.40423639643</c:v>
                </c:pt>
                <c:pt idx="95">
                  <c:v>115100.08826110874</c:v>
                </c:pt>
                <c:pt idx="96">
                  <c:v>116223.58877596521</c:v>
                </c:pt>
                <c:pt idx="97">
                  <c:v>117344.89304382501</c:v>
                </c:pt>
                <c:pt idx="98">
                  <c:v>118463.98825324733</c:v>
                </c:pt>
                <c:pt idx="99">
                  <c:v>119580.86151805794</c:v>
                </c:pt>
                <c:pt idx="100">
                  <c:v>120695.49987691328</c:v>
                </c:pt>
                <c:pt idx="101">
                  <c:v>121807.89029286194</c:v>
                </c:pt>
                <c:pt idx="102">
                  <c:v>122918.01965290363</c:v>
                </c:pt>
                <c:pt idx="103">
                  <c:v>124025.87476754557</c:v>
                </c:pt>
                <c:pt idx="104">
                  <c:v>125131.44237035625</c:v>
                </c:pt>
                <c:pt idx="105">
                  <c:v>126234.70911751666</c:v>
                </c:pt>
                <c:pt idx="106">
                  <c:v>127335.66158736884</c:v>
                </c:pt>
                <c:pt idx="107">
                  <c:v>128434.28627996183</c:v>
                </c:pt>
                <c:pt idx="108">
                  <c:v>129530.56961659493</c:v>
                </c:pt>
                <c:pt idx="109">
                  <c:v>130624.4979393584</c:v>
                </c:pt>
                <c:pt idx="110">
                  <c:v>131716.05751067132</c:v>
                </c:pt>
                <c:pt idx="111">
                  <c:v>132805.2345128169</c:v>
                </c:pt>
                <c:pt idx="112">
                  <c:v>133892.015047475</c:v>
                </c:pt>
                <c:pt idx="113">
                  <c:v>134976.38513525194</c:v>
                </c:pt>
                <c:pt idx="114">
                  <c:v>136058.3307152076</c:v>
                </c:pt>
                <c:pt idx="115">
                  <c:v>137137.83764437964</c:v>
                </c:pt>
                <c:pt idx="116">
                  <c:v>138214.8916973052</c:v>
                </c:pt>
                <c:pt idx="117">
                  <c:v>139289.47856553947</c:v>
                </c:pt>
                <c:pt idx="118">
                  <c:v>140361.5838571718</c:v>
                </c:pt>
                <c:pt idx="119">
                  <c:v>141431.19309633863</c:v>
                </c:pt>
                <c:pt idx="120">
                  <c:v>142498.29172273393</c:v>
                </c:pt>
                <c:pt idx="121">
                  <c:v>143562.86509111655</c:v>
                </c:pt>
                <c:pt idx="122">
                  <c:v>144624.89847081472</c:v>
                </c:pt>
                <c:pt idx="123">
                  <c:v>145684.3770452278</c:v>
                </c:pt>
                <c:pt idx="124">
                  <c:v>146741.28591132496</c:v>
                </c:pt>
                <c:pt idx="125">
                  <c:v>147795.610079141</c:v>
                </c:pt>
                <c:pt idx="126">
                  <c:v>148847.33447126934</c:v>
                </c:pt>
                <c:pt idx="127">
                  <c:v>149896.44392235175</c:v>
                </c:pt>
                <c:pt idx="128">
                  <c:v>150942.92317856548</c:v>
                </c:pt>
                <c:pt idx="129">
                  <c:v>151986.75689710712</c:v>
                </c:pt>
                <c:pt idx="130">
                  <c:v>153027.92964567358</c:v>
                </c:pt>
                <c:pt idx="131">
                  <c:v>154066.42590194</c:v>
                </c:pt>
                <c:pt idx="132">
                  <c:v>155102.23005303467</c:v>
                </c:pt>
                <c:pt idx="133">
                  <c:v>156135.3263950107</c:v>
                </c:pt>
                <c:pt idx="134">
                  <c:v>157165.6991323149</c:v>
                </c:pt>
                <c:pt idx="135">
                  <c:v>158193.33237725342</c:v>
                </c:pt>
                <c:pt idx="136">
                  <c:v>159218.21014945407</c:v>
                </c:pt>
                <c:pt idx="137">
                  <c:v>160240.31637532587</c:v>
                </c:pt>
                <c:pt idx="138">
                  <c:v>161259.63488751528</c:v>
                </c:pt>
                <c:pt idx="139">
                  <c:v>162276.14942435912</c:v>
                </c:pt>
                <c:pt idx="140">
                  <c:v>163289.84362933453</c:v>
                </c:pt>
                <c:pt idx="141">
                  <c:v>164300.70105050565</c:v>
                </c:pt>
                <c:pt idx="142">
                  <c:v>165308.70513996694</c:v>
                </c:pt>
                <c:pt idx="143">
                  <c:v>166313.83925328343</c:v>
                </c:pt>
                <c:pt idx="144">
                  <c:v>167316.08664892756</c:v>
                </c:pt>
                <c:pt idx="145">
                  <c:v>168315.43048771296</c:v>
                </c:pt>
                <c:pt idx="146">
                  <c:v>169311.85383222462</c:v>
                </c:pt>
                <c:pt idx="147">
                  <c:v>170305.33964624594</c:v>
                </c:pt>
                <c:pt idx="148">
                  <c:v>171295.87079418238</c:v>
                </c:pt>
                <c:pt idx="149">
                  <c:v>172283.4300404818</c:v>
                </c:pt>
                <c:pt idx="150">
                  <c:v>173268.00004905128</c:v>
                </c:pt>
                <c:pt idx="151">
                  <c:v>174249.56338267075</c:v>
                </c:pt>
                <c:pt idx="152">
                  <c:v>175228.102502403</c:v>
                </c:pt>
                <c:pt idx="153">
                  <c:v>176203.59976700036</c:v>
                </c:pt>
                <c:pt idx="154">
                  <c:v>177176.03743230787</c:v>
                </c:pt>
                <c:pt idx="155">
                  <c:v>178145.397650663</c:v>
                </c:pt>
                <c:pt idx="156">
                  <c:v>179111.6624702919</c:v>
                </c:pt>
                <c:pt idx="157">
                  <c:v>180074.81383470193</c:v>
                </c:pt>
                <c:pt idx="158">
                  <c:v>181034.83358207103</c:v>
                </c:pt>
                <c:pt idx="159">
                  <c:v>181991.7034446331</c:v>
                </c:pt>
                <c:pt idx="160">
                  <c:v>182945.40504806014</c:v>
                </c:pt>
                <c:pt idx="161">
                  <c:v>183895.9199108405</c:v>
                </c:pt>
                <c:pt idx="162">
                  <c:v>184843.22944365372</c:v>
                </c:pt>
                <c:pt idx="163">
                  <c:v>185787.3149487417</c:v>
                </c:pt>
                <c:pt idx="164">
                  <c:v>186728.15761927603</c:v>
                </c:pt>
                <c:pt idx="165">
                  <c:v>187665.7385387218</c:v>
                </c:pt>
                <c:pt idx="166">
                  <c:v>188600.0386801977</c:v>
                </c:pt>
                <c:pt idx="167">
                  <c:v>189531.0389058322</c:v>
                </c:pt>
                <c:pt idx="168">
                  <c:v>190458.71996611622</c:v>
                </c:pt>
                <c:pt idx="169">
                  <c:v>191383.0624992519</c:v>
                </c:pt>
                <c:pt idx="170">
                  <c:v>192304.04703049752</c:v>
                </c:pt>
                <c:pt idx="171">
                  <c:v>193221.65397150876</c:v>
                </c:pt>
                <c:pt idx="172">
                  <c:v>194135.8636196759</c:v>
                </c:pt>
                <c:pt idx="173">
                  <c:v>195046.65615745733</c:v>
                </c:pt>
                <c:pt idx="174">
                  <c:v>195954.01165170915</c:v>
                </c:pt>
                <c:pt idx="175">
                  <c:v>196857.9100530108</c:v>
                </c:pt>
                <c:pt idx="176">
                  <c:v>197758.3311949867</c:v>
                </c:pt>
                <c:pt idx="177">
                  <c:v>198655.25479362413</c:v>
                </c:pt>
                <c:pt idx="178">
                  <c:v>199548.66044658693</c:v>
                </c:pt>
                <c:pt idx="179">
                  <c:v>200438.52763252537</c:v>
                </c:pt>
                <c:pt idx="180">
                  <c:v>201324.83571038177</c:v>
                </c:pt>
                <c:pt idx="181">
                  <c:v>202207.56391869232</c:v>
                </c:pt>
                <c:pt idx="182">
                  <c:v>203086.6913748847</c:v>
                </c:pt>
                <c:pt idx="183">
                  <c:v>203962.1970745715</c:v>
                </c:pt>
                <c:pt idx="184">
                  <c:v>204834.05989083985</c:v>
                </c:pt>
                <c:pt idx="185">
                  <c:v>205702.2585735364</c:v>
                </c:pt>
                <c:pt idx="186">
                  <c:v>206566.7717485487</c:v>
                </c:pt>
                <c:pt idx="187">
                  <c:v>207427.5779170819</c:v>
                </c:pt>
                <c:pt idx="188">
                  <c:v>208284.65545493152</c:v>
                </c:pt>
                <c:pt idx="189">
                  <c:v>209137.98261175194</c:v>
                </c:pt>
                <c:pt idx="190">
                  <c:v>209987.5375103205</c:v>
                </c:pt>
                <c:pt idx="191">
                  <c:v>210833.29814579737</c:v>
                </c:pt>
                <c:pt idx="192">
                  <c:v>211675.2423849812</c:v>
                </c:pt>
                <c:pt idx="193">
                  <c:v>212513.34796556024</c:v>
                </c:pt>
                <c:pt idx="194">
                  <c:v>213347.59249535933</c:v>
                </c:pt>
                <c:pt idx="195">
                  <c:v>214177.95345158226</c:v>
                </c:pt>
                <c:pt idx="196">
                  <c:v>215004.40818004982</c:v>
                </c:pt>
                <c:pt idx="197">
                  <c:v>215826.93389443346</c:v>
                </c:pt>
                <c:pt idx="198">
                  <c:v>216645.50767548432</c:v>
                </c:pt>
                <c:pt idx="199">
                  <c:v>217460.10647025798</c:v>
                </c:pt>
                <c:pt idx="200">
                  <c:v>218270.70709133448</c:v>
                </c:pt>
                <c:pt idx="201">
                  <c:v>219077.28621603394</c:v>
                </c:pt>
                <c:pt idx="202">
                  <c:v>219879.82038562748</c:v>
                </c:pt>
                <c:pt idx="203">
                  <c:v>220678.28600454362</c:v>
                </c:pt>
                <c:pt idx="204">
                  <c:v>221472.65933957012</c:v>
                </c:pt>
                <c:pt idx="205">
                  <c:v>222262.91651905095</c:v>
                </c:pt>
                <c:pt idx="206">
                  <c:v>223049.03353207876</c:v>
                </c:pt>
                <c:pt idx="207">
                  <c:v>223830.98622768256</c:v>
                </c:pt>
                <c:pt idx="208">
                  <c:v>224608.75031401071</c:v>
                </c:pt>
                <c:pt idx="209">
                  <c:v>225382.3013575091</c:v>
                </c:pt>
                <c:pt idx="210">
                  <c:v>226151.61478209458</c:v>
                </c:pt>
                <c:pt idx="211">
                  <c:v>226916.66586832347</c:v>
                </c:pt>
                <c:pt idx="212">
                  <c:v>227677.42975255536</c:v>
                </c:pt>
                <c:pt idx="213">
                  <c:v>228433.88142611194</c:v>
                </c:pt>
                <c:pt idx="214">
                  <c:v>229185.99573443094</c:v>
                </c:pt>
                <c:pt idx="215">
                  <c:v>229933.74737621512</c:v>
                </c:pt>
                <c:pt idx="216">
                  <c:v>230677.1109025764</c:v>
                </c:pt>
                <c:pt idx="217">
                  <c:v>231416.06071617475</c:v>
                </c:pt>
                <c:pt idx="218">
                  <c:v>232150.57107035242</c:v>
                </c:pt>
                <c:pt idx="219">
                  <c:v>232880.6160682628</c:v>
                </c:pt>
                <c:pt idx="220">
                  <c:v>233606.16966199435</c:v>
                </c:pt>
                <c:pt idx="221">
                  <c:v>234327.20565168932</c:v>
                </c:pt>
                <c:pt idx="222">
                  <c:v>235043.6976846575</c:v>
                </c:pt>
                <c:pt idx="223">
                  <c:v>235755.61925448466</c:v>
                </c:pt>
                <c:pt idx="224">
                  <c:v>236462.94370013583</c:v>
                </c:pt>
                <c:pt idx="225">
                  <c:v>237165.64420505328</c:v>
                </c:pt>
                <c:pt idx="226">
                  <c:v>237863.69379624943</c:v>
                </c:pt>
                <c:pt idx="227">
                  <c:v>238557.0653433942</c:v>
                </c:pt>
                <c:pt idx="228">
                  <c:v>239245.73155789735</c:v>
                </c:pt>
                <c:pt idx="229">
                  <c:v>239929.66499198508</c:v>
                </c:pt>
                <c:pt idx="230">
                  <c:v>240608.83803777167</c:v>
                </c:pt>
                <c:pt idx="231">
                  <c:v>241283.22292632534</c:v>
                </c:pt>
                <c:pt idx="232">
                  <c:v>241952.7917267289</c:v>
                </c:pt>
                <c:pt idx="233">
                  <c:v>242617.51634513482</c:v>
                </c:pt>
                <c:pt idx="234">
                  <c:v>243277.36852381477</c:v>
                </c:pt>
                <c:pt idx="235">
                  <c:v>243932.31984020368</c:v>
                </c:pt>
                <c:pt idx="236">
                  <c:v>244582.3417059382</c:v>
                </c:pt>
                <c:pt idx="237">
                  <c:v>245227.40536588948</c:v>
                </c:pt>
                <c:pt idx="238">
                  <c:v>245867.4818971905</c:v>
                </c:pt>
                <c:pt idx="239">
                  <c:v>246502.54220825745</c:v>
                </c:pt>
                <c:pt idx="240">
                  <c:v>247132.5570378056</c:v>
                </c:pt>
                <c:pt idx="241">
                  <c:v>247757.4969538595</c:v>
                </c:pt>
                <c:pt idx="242">
                  <c:v>248377.332352757</c:v>
                </c:pt>
                <c:pt idx="243">
                  <c:v>248992.03345814807</c:v>
                </c:pt>
                <c:pt idx="244">
                  <c:v>249601.57031998728</c:v>
                </c:pt>
                <c:pt idx="245">
                  <c:v>250205.91281352055</c:v>
                </c:pt>
                <c:pt idx="246">
                  <c:v>250805.0306382661</c:v>
                </c:pt>
                <c:pt idx="247">
                  <c:v>251398.8933169893</c:v>
                </c:pt>
                <c:pt idx="248">
                  <c:v>251987.47019467174</c:v>
                </c:pt>
                <c:pt idx="249">
                  <c:v>252570.730437474</c:v>
                </c:pt>
                <c:pt idx="250">
                  <c:v>253148.6430316926</c:v>
                </c:pt>
                <c:pt idx="251">
                  <c:v>253721.1767827108</c:v>
                </c:pt>
                <c:pt idx="252">
                  <c:v>254288.30031394327</c:v>
                </c:pt>
                <c:pt idx="253">
                  <c:v>254849.98206577462</c:v>
                </c:pt>
                <c:pt idx="254">
                  <c:v>255406.19029449162</c:v>
                </c:pt>
                <c:pt idx="255">
                  <c:v>255956.8930712095</c:v>
                </c:pt>
                <c:pt idx="256">
                  <c:v>256502.05828079153</c:v>
                </c:pt>
                <c:pt idx="257">
                  <c:v>257041.6536207628</c:v>
                </c:pt>
                <c:pt idx="258">
                  <c:v>257575.64660021727</c:v>
                </c:pt>
                <c:pt idx="259">
                  <c:v>258104.00453871852</c:v>
                </c:pt>
                <c:pt idx="260">
                  <c:v>258626.69456519437</c:v>
                </c:pt>
                <c:pt idx="261">
                  <c:v>259143.68361682468</c:v>
                </c:pt>
                <c:pt idx="262">
                  <c:v>259654.93843792283</c:v>
                </c:pt>
                <c:pt idx="263">
                  <c:v>260160.4255788107</c:v>
                </c:pt>
                <c:pt idx="264">
                  <c:v>260660.11139468712</c:v>
                </c:pt>
                <c:pt idx="265">
                  <c:v>261153.96204448945</c:v>
                </c:pt>
                <c:pt idx="266">
                  <c:v>261641.94348974898</c:v>
                </c:pt>
                <c:pt idx="267">
                  <c:v>262124.02149343918</c:v>
                </c:pt>
                <c:pt idx="268">
                  <c:v>262600.1616188176</c:v>
                </c:pt>
                <c:pt idx="269">
                  <c:v>263070.3292282607</c:v>
                </c:pt>
                <c:pt idx="270">
                  <c:v>263534.48948209226</c:v>
                </c:pt>
                <c:pt idx="271">
                  <c:v>263992.60733740445</c:v>
                </c:pt>
                <c:pt idx="272">
                  <c:v>264444.6475468727</c:v>
                </c:pt>
                <c:pt idx="273">
                  <c:v>264890.57465756277</c:v>
                </c:pt>
                <c:pt idx="274">
                  <c:v>265330.35300973186</c:v>
                </c:pt>
                <c:pt idx="275">
                  <c:v>265763.94673562195</c:v>
                </c:pt>
                <c:pt idx="276">
                  <c:v>266191.3197582464</c:v>
                </c:pt>
                <c:pt idx="277">
                  <c:v>266612.4357901695</c:v>
                </c:pt>
                <c:pt idx="278">
                  <c:v>267027.2583322788</c:v>
                </c:pt>
                <c:pt idx="279">
                  <c:v>267435.75067255046</c:v>
                </c:pt>
                <c:pt idx="280">
                  <c:v>267837.875884807</c:v>
                </c:pt>
                <c:pt idx="281">
                  <c:v>268233.5968274684</c:v>
                </c:pt>
                <c:pt idx="282">
                  <c:v>268622.8761422953</c:v>
                </c:pt>
                <c:pt idx="283">
                  <c:v>269005.67625312536</c:v>
                </c:pt>
                <c:pt idx="284">
                  <c:v>269381.95936460193</c:v>
                </c:pt>
                <c:pt idx="285">
                  <c:v>269751.68746089545</c:v>
                </c:pt>
                <c:pt idx="286">
                  <c:v>270114.8223044173</c:v>
                </c:pt>
                <c:pt idx="287">
                  <c:v>270471.3254345264</c:v>
                </c:pt>
                <c:pt idx="288">
                  <c:v>270821.1581662278</c:v>
                </c:pt>
                <c:pt idx="289">
                  <c:v>271164.2815888641</c:v>
                </c:pt>
                <c:pt idx="290">
                  <c:v>271500.65656479914</c:v>
                </c:pt>
                <c:pt idx="291">
                  <c:v>271830.2437280938</c:v>
                </c:pt>
                <c:pt idx="292">
                  <c:v>272153.00348317437</c:v>
                </c:pt>
                <c:pt idx="293">
                  <c:v>272468.8960034929</c:v>
                </c:pt>
                <c:pt idx="294">
                  <c:v>272777.8812301799</c:v>
                </c:pt>
                <c:pt idx="295">
                  <c:v>273079.9188706893</c:v>
                </c:pt>
                <c:pt idx="296">
                  <c:v>273374.968397435</c:v>
                </c:pt>
                <c:pt idx="297">
                  <c:v>273662.98904642</c:v>
                </c:pt>
                <c:pt idx="298">
                  <c:v>273943.9398158575</c:v>
                </c:pt>
                <c:pt idx="299">
                  <c:v>274217.7794647833</c:v>
                </c:pt>
                <c:pt idx="300">
                  <c:v>274484.46651166125</c:v>
                </c:pt>
                <c:pt idx="301">
                  <c:v>274743.9592329793</c:v>
                </c:pt>
                <c:pt idx="302">
                  <c:v>274996.2156618383</c:v>
                </c:pt>
                <c:pt idx="303">
                  <c:v>275241.1935865324</c:v>
                </c:pt>
                <c:pt idx="304">
                  <c:v>275478.85054912046</c:v>
                </c:pt>
                <c:pt idx="305">
                  <c:v>275709.14384399034</c:v>
                </c:pt>
                <c:pt idx="306">
                  <c:v>275932.0305164136</c:v>
                </c:pt>
                <c:pt idx="307">
                  <c:v>276147.4673610927</c:v>
                </c:pt>
                <c:pt idx="308">
                  <c:v>276355.41092069907</c:v>
                </c:pt>
                <c:pt idx="309">
                  <c:v>276555.81748440315</c:v>
                </c:pt>
                <c:pt idx="310">
                  <c:v>276748.6430863955</c:v>
                </c:pt>
                <c:pt idx="311">
                  <c:v>276933.84350439947</c:v>
                </c:pt>
                <c:pt idx="312">
                  <c:v>277111.37425817514</c:v>
                </c:pt>
                <c:pt idx="313">
                  <c:v>277281.19060801447</c:v>
                </c:pt>
                <c:pt idx="314">
                  <c:v>277443.2475532279</c:v>
                </c:pt>
                <c:pt idx="315">
                  <c:v>277597.4998306217</c:v>
                </c:pt>
                <c:pt idx="316">
                  <c:v>277743.901912967</c:v>
                </c:pt>
                <c:pt idx="317">
                  <c:v>277882.4080074593</c:v>
                </c:pt>
                <c:pt idx="318">
                  <c:v>278012.9720541695</c:v>
                </c:pt>
                <c:pt idx="319">
                  <c:v>278135.5477244855</c:v>
                </c:pt>
                <c:pt idx="320">
                  <c:v>278250.08841954503</c:v>
                </c:pt>
                <c:pt idx="321">
                  <c:v>278356.54726865905</c:v>
                </c:pt>
                <c:pt idx="322">
                  <c:v>278454.8771277262</c:v>
                </c:pt>
                <c:pt idx="323">
                  <c:v>278545.03057763795</c:v>
                </c:pt>
                <c:pt idx="324">
                  <c:v>278626.95992267417</c:v>
                </c:pt>
                <c:pt idx="325">
                  <c:v>278700.61718888977</c:v>
                </c:pt>
                <c:pt idx="326">
                  <c:v>278765.95412249165</c:v>
                </c:pt>
                <c:pt idx="327">
                  <c:v>278822.92218820617</c:v>
                </c:pt>
                <c:pt idx="328">
                  <c:v>278871.4725676374</c:v>
                </c:pt>
                <c:pt idx="329">
                  <c:v>278911.55615761527</c:v>
                </c:pt>
                <c:pt idx="330">
                  <c:v>278943.1235685347</c:v>
                </c:pt>
                <c:pt idx="331">
                  <c:v>278966.12512268446</c:v>
                </c:pt>
                <c:pt idx="332">
                  <c:v>278980.5108525668</c:v>
                </c:pt>
                <c:pt idx="333">
                  <c:v>278986.23049920675</c:v>
                </c:pt>
                <c:pt idx="334">
                  <c:v>278986.23049920675</c:v>
                </c:pt>
                <c:pt idx="335">
                  <c:v>278986.23049920675</c:v>
                </c:pt>
                <c:pt idx="336">
                  <c:v>278986.23049920675</c:v>
                </c:pt>
                <c:pt idx="337">
                  <c:v>278986.23049920675</c:v>
                </c:pt>
                <c:pt idx="338">
                  <c:v>278986.23049920675</c:v>
                </c:pt>
                <c:pt idx="339">
                  <c:v>278986.23049920675</c:v>
                </c:pt>
                <c:pt idx="340">
                  <c:v>278986.23049920675</c:v>
                </c:pt>
                <c:pt idx="341">
                  <c:v>278986.23049920675</c:v>
                </c:pt>
                <c:pt idx="342">
                  <c:v>278986.23049920675</c:v>
                </c:pt>
                <c:pt idx="343">
                  <c:v>278986.23049920675</c:v>
                </c:pt>
                <c:pt idx="344">
                  <c:v>278986.23049920675</c:v>
                </c:pt>
                <c:pt idx="345">
                  <c:v>278986.23049920675</c:v>
                </c:pt>
                <c:pt idx="346">
                  <c:v>278986.23049920675</c:v>
                </c:pt>
                <c:pt idx="347">
                  <c:v>278986.23049920675</c:v>
                </c:pt>
                <c:pt idx="348">
                  <c:v>278986.23049920675</c:v>
                </c:pt>
                <c:pt idx="349">
                  <c:v>278986.23049920675</c:v>
                </c:pt>
                <c:pt idx="350">
                  <c:v>278986.23049920675</c:v>
                </c:pt>
                <c:pt idx="351">
                  <c:v>278986.23049920675</c:v>
                </c:pt>
                <c:pt idx="352">
                  <c:v>278986.23049920675</c:v>
                </c:pt>
                <c:pt idx="353">
                  <c:v>278986.23049920675</c:v>
                </c:pt>
                <c:pt idx="354">
                  <c:v>278986.23049920675</c:v>
                </c:pt>
                <c:pt idx="355">
                  <c:v>278986.23049920675</c:v>
                </c:pt>
                <c:pt idx="356">
                  <c:v>278986.23049920675</c:v>
                </c:pt>
                <c:pt idx="357">
                  <c:v>278986.23049920675</c:v>
                </c:pt>
                <c:pt idx="358">
                  <c:v>278986.23049920675</c:v>
                </c:pt>
                <c:pt idx="359">
                  <c:v>278986.23049920675</c:v>
                </c:pt>
              </c:numCache>
            </c:numRef>
          </c:val>
          <c:smooth val="0"/>
        </c:ser>
        <c:marker val="1"/>
        <c:axId val="53020365"/>
        <c:axId val="7421238"/>
      </c:lineChart>
      <c:catAx>
        <c:axId val="5302036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Payment #</a:t>
                </a:r>
              </a:p>
            </c:rich>
          </c:tx>
          <c:layout>
            <c:manualLayout>
              <c:xMode val="factor"/>
              <c:yMode val="factor"/>
              <c:x val="-0.005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21238"/>
        <c:crosses val="autoZero"/>
        <c:auto val="1"/>
        <c:lblOffset val="100"/>
        <c:tickLblSkip val="60"/>
        <c:tickMarkSkip val="60"/>
        <c:noMultiLvlLbl val="0"/>
      </c:catAx>
      <c:valAx>
        <c:axId val="742123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manualLayout>
              <c:xMode val="factor"/>
              <c:yMode val="factor"/>
              <c:x val="-0.014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20365"/>
        <c:crossesAt val="1"/>
        <c:crossBetween val="between"/>
        <c:dispUnits/>
      </c:valAx>
      <c:spPr>
        <a:noFill/>
        <a:ln w="12700">
          <a:solidFill>
            <a:srgbClr val="FFFFFF"/>
          </a:solidFill>
        </a:ln>
      </c:spPr>
    </c:plotArea>
    <c:legend>
      <c:legendPos val="r"/>
      <c:layout>
        <c:manualLayout>
          <c:xMode val="edge"/>
          <c:yMode val="edge"/>
          <c:x val="0.823"/>
          <c:y val="0.4655"/>
          <c:w val="0.173"/>
          <c:h val="0.10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366"/>
  <sheetViews>
    <sheetView tabSelected="1" workbookViewId="0" topLeftCell="A1">
      <selection activeCell="B3" sqref="B3"/>
    </sheetView>
  </sheetViews>
  <sheetFormatPr defaultColWidth="9.140625" defaultRowHeight="12.75"/>
  <cols>
    <col min="1" max="1" width="20.421875" style="1" customWidth="1"/>
    <col min="2" max="2" width="20.421875" style="4" customWidth="1"/>
    <col min="3" max="3" width="14.421875" style="4" customWidth="1"/>
    <col min="4" max="4" width="18.421875" style="4" bestFit="1" customWidth="1"/>
    <col min="5" max="5" width="24.421875" style="4" bestFit="1" customWidth="1"/>
    <col min="6" max="6" width="17.28125" style="4" customWidth="1"/>
    <col min="7" max="7" width="14.421875" style="4" customWidth="1"/>
    <col min="8" max="8" width="16.421875" style="1" customWidth="1"/>
    <col min="9" max="9" width="8.7109375" style="1" bestFit="1" customWidth="1"/>
    <col min="10" max="10" width="10.421875" style="18" customWidth="1"/>
    <col min="11" max="16384" width="9.140625" style="1" customWidth="1"/>
  </cols>
  <sheetData>
    <row r="1" spans="1:5" ht="12.75">
      <c r="A1" s="9" t="s">
        <v>5</v>
      </c>
      <c r="B1" s="3">
        <v>0.07</v>
      </c>
      <c r="D1" s="15" t="s">
        <v>13</v>
      </c>
      <c r="E1" s="16">
        <f>SUM(C7:C366)</f>
        <v>278986.23049920675</v>
      </c>
    </row>
    <row r="2" spans="1:5" ht="12.75">
      <c r="A2" s="10" t="s">
        <v>6</v>
      </c>
      <c r="B2" s="2">
        <v>220000</v>
      </c>
      <c r="D2" s="15" t="s">
        <v>14</v>
      </c>
      <c r="E2" s="17">
        <f>(VLOOKUP(0,B6:I372,8,FALSE)-1)/12</f>
        <v>27.75</v>
      </c>
    </row>
    <row r="3" spans="1:5" ht="12.75">
      <c r="A3" s="10" t="s">
        <v>8</v>
      </c>
      <c r="B3" s="2">
        <v>10000</v>
      </c>
      <c r="D3" s="15" t="s">
        <v>15</v>
      </c>
      <c r="E3" s="21">
        <f>VLOOKUP(0,B6:J372,9,FALSE)</f>
        <v>48582</v>
      </c>
    </row>
    <row r="4" spans="1:2" ht="12.75">
      <c r="A4" s="10" t="s">
        <v>11</v>
      </c>
      <c r="B4" s="22">
        <v>1500</v>
      </c>
    </row>
    <row r="5" ht="12.75"/>
    <row r="6" spans="1:10" s="14" customFormat="1" ht="38.25">
      <c r="A6" s="11" t="s">
        <v>0</v>
      </c>
      <c r="B6" s="12" t="s">
        <v>1</v>
      </c>
      <c r="C6" s="12" t="s">
        <v>4</v>
      </c>
      <c r="D6" s="13" t="s">
        <v>12</v>
      </c>
      <c r="E6" s="12" t="s">
        <v>3</v>
      </c>
      <c r="F6" s="12" t="s">
        <v>2</v>
      </c>
      <c r="G6" s="12" t="s">
        <v>9</v>
      </c>
      <c r="H6" s="12" t="s">
        <v>10</v>
      </c>
      <c r="I6" s="11" t="s">
        <v>0</v>
      </c>
      <c r="J6" s="19" t="s">
        <v>7</v>
      </c>
    </row>
    <row r="7" spans="1:10" ht="12.75">
      <c r="A7" s="6">
        <v>1</v>
      </c>
      <c r="B7" s="7">
        <f>LOAN</f>
        <v>220000</v>
      </c>
      <c r="C7" s="7">
        <f aca="true" t="shared" si="0" ref="C7:C70">IF(($B$1/12*B7)&lt;0,0,($B$1/12*B7))</f>
        <v>1283.3333333333335</v>
      </c>
      <c r="D7" s="7">
        <v>0</v>
      </c>
      <c r="E7" s="7">
        <f aca="true" t="shared" si="1" ref="E7:E70">+B7+C7-D7-MONTHLY_PAYMENT</f>
        <v>219783.33333333334</v>
      </c>
      <c r="F7" s="7">
        <f>+LOAN-E7</f>
        <v>216.66666666665697</v>
      </c>
      <c r="G7" s="8">
        <f>0+F7+DOWNPAYMENT</f>
        <v>10216.666666666657</v>
      </c>
      <c r="H7" s="8">
        <f>C7</f>
        <v>1283.3333333333335</v>
      </c>
      <c r="I7" s="6">
        <v>1</v>
      </c>
      <c r="J7" s="20">
        <v>37926</v>
      </c>
    </row>
    <row r="8" spans="1:10" ht="12.75">
      <c r="A8" s="6">
        <v>2</v>
      </c>
      <c r="B8" s="7">
        <f aca="true" t="shared" si="2" ref="B8:B71">IF(E7&lt;0,0,E7)</f>
        <v>219783.33333333334</v>
      </c>
      <c r="C8" s="7">
        <f t="shared" si="0"/>
        <v>1282.0694444444446</v>
      </c>
      <c r="D8" s="7">
        <v>0</v>
      </c>
      <c r="E8" s="7">
        <f t="shared" si="1"/>
        <v>219565.40277777778</v>
      </c>
      <c r="F8" s="7">
        <f aca="true" t="shared" si="3" ref="F8:F71">+E7-E8</f>
        <v>217.93055555556202</v>
      </c>
      <c r="G8" s="8">
        <f aca="true" t="shared" si="4" ref="G8:G71">+G7+F8</f>
        <v>10434.597222222219</v>
      </c>
      <c r="H8" s="8">
        <f>H7+C8</f>
        <v>2565.4027777777783</v>
      </c>
      <c r="I8" s="6">
        <v>2</v>
      </c>
      <c r="J8" s="20">
        <v>37958</v>
      </c>
    </row>
    <row r="9" spans="1:10" ht="12.75">
      <c r="A9" s="6">
        <v>3</v>
      </c>
      <c r="B9" s="7">
        <f t="shared" si="2"/>
        <v>219565.40277777778</v>
      </c>
      <c r="C9" s="7">
        <f t="shared" si="0"/>
        <v>1280.7981828703705</v>
      </c>
      <c r="D9" s="7">
        <v>0</v>
      </c>
      <c r="E9" s="7">
        <f t="shared" si="1"/>
        <v>219346.20096064816</v>
      </c>
      <c r="F9" s="7">
        <f t="shared" si="3"/>
        <v>219.2018171296222</v>
      </c>
      <c r="G9" s="8">
        <f t="shared" si="4"/>
        <v>10653.799039351841</v>
      </c>
      <c r="H9" s="8">
        <f aca="true" t="shared" si="5" ref="H9:H72">H8+C9</f>
        <v>3846.200960648149</v>
      </c>
      <c r="I9" s="6">
        <v>3</v>
      </c>
      <c r="J9" s="20">
        <v>37990</v>
      </c>
    </row>
    <row r="10" spans="1:10" ht="12.75">
      <c r="A10" s="6">
        <v>4</v>
      </c>
      <c r="B10" s="7">
        <f t="shared" si="2"/>
        <v>219346.20096064816</v>
      </c>
      <c r="C10" s="7">
        <f t="shared" si="0"/>
        <v>1279.519505603781</v>
      </c>
      <c r="D10" s="7">
        <v>0</v>
      </c>
      <c r="E10" s="7">
        <f t="shared" si="1"/>
        <v>219125.72046625195</v>
      </c>
      <c r="F10" s="7">
        <f t="shared" si="3"/>
        <v>220.4804943962081</v>
      </c>
      <c r="G10" s="8">
        <f t="shared" si="4"/>
        <v>10874.27953374805</v>
      </c>
      <c r="H10" s="8">
        <f t="shared" si="5"/>
        <v>5125.72046625193</v>
      </c>
      <c r="I10" s="6">
        <v>4</v>
      </c>
      <c r="J10" s="20">
        <v>38022</v>
      </c>
    </row>
    <row r="11" spans="1:10" ht="12.75">
      <c r="A11" s="6">
        <v>5</v>
      </c>
      <c r="B11" s="7">
        <f t="shared" si="2"/>
        <v>219125.72046625195</v>
      </c>
      <c r="C11" s="7">
        <f t="shared" si="0"/>
        <v>1278.2333693864698</v>
      </c>
      <c r="D11" s="7">
        <v>0</v>
      </c>
      <c r="E11" s="7">
        <f t="shared" si="1"/>
        <v>218903.95383563841</v>
      </c>
      <c r="F11" s="7">
        <f t="shared" si="3"/>
        <v>221.7666306135361</v>
      </c>
      <c r="G11" s="8">
        <f t="shared" si="4"/>
        <v>11096.046164361585</v>
      </c>
      <c r="H11" s="8">
        <f t="shared" si="5"/>
        <v>6403.9538356384</v>
      </c>
      <c r="I11" s="6">
        <v>5</v>
      </c>
      <c r="J11" s="20">
        <v>38054</v>
      </c>
    </row>
    <row r="12" spans="1:10" ht="12.75">
      <c r="A12" s="6">
        <v>6</v>
      </c>
      <c r="B12" s="7">
        <f t="shared" si="2"/>
        <v>218903.95383563841</v>
      </c>
      <c r="C12" s="7">
        <f t="shared" si="0"/>
        <v>1276.9397307078907</v>
      </c>
      <c r="D12" s="7">
        <v>0</v>
      </c>
      <c r="E12" s="7">
        <f t="shared" si="1"/>
        <v>218680.89356634632</v>
      </c>
      <c r="F12" s="7">
        <f t="shared" si="3"/>
        <v>223.06026929209474</v>
      </c>
      <c r="G12" s="8">
        <f t="shared" si="4"/>
        <v>11319.10643365368</v>
      </c>
      <c r="H12" s="8">
        <f t="shared" si="5"/>
        <v>7680.893566346291</v>
      </c>
      <c r="I12" s="6">
        <v>6</v>
      </c>
      <c r="J12" s="20">
        <v>38086</v>
      </c>
    </row>
    <row r="13" spans="1:10" ht="12.75">
      <c r="A13" s="6">
        <v>7</v>
      </c>
      <c r="B13" s="7">
        <f t="shared" si="2"/>
        <v>218680.89356634632</v>
      </c>
      <c r="C13" s="7">
        <f t="shared" si="0"/>
        <v>1275.6385458036868</v>
      </c>
      <c r="D13" s="7">
        <v>0</v>
      </c>
      <c r="E13" s="7">
        <f t="shared" si="1"/>
        <v>218456.53211215002</v>
      </c>
      <c r="F13" s="7">
        <f t="shared" si="3"/>
        <v>224.36145419630338</v>
      </c>
      <c r="G13" s="8">
        <f t="shared" si="4"/>
        <v>11543.467887849984</v>
      </c>
      <c r="H13" s="8">
        <f t="shared" si="5"/>
        <v>8956.532112149978</v>
      </c>
      <c r="I13" s="6">
        <v>7</v>
      </c>
      <c r="J13" s="20">
        <v>38118</v>
      </c>
    </row>
    <row r="14" spans="1:10" ht="12">
      <c r="A14" s="6">
        <v>8</v>
      </c>
      <c r="B14" s="7">
        <f t="shared" si="2"/>
        <v>218456.53211215002</v>
      </c>
      <c r="C14" s="7">
        <f t="shared" si="0"/>
        <v>1274.3297706542085</v>
      </c>
      <c r="D14" s="7">
        <v>0</v>
      </c>
      <c r="E14" s="7">
        <f t="shared" si="1"/>
        <v>218230.86188280422</v>
      </c>
      <c r="F14" s="7">
        <f t="shared" si="3"/>
        <v>225.6702293457929</v>
      </c>
      <c r="G14" s="8">
        <f t="shared" si="4"/>
        <v>11769.138117195776</v>
      </c>
      <c r="H14" s="8">
        <f t="shared" si="5"/>
        <v>10230.861882804187</v>
      </c>
      <c r="I14" s="6">
        <v>8</v>
      </c>
      <c r="J14" s="20">
        <v>38150</v>
      </c>
    </row>
    <row r="15" spans="1:10" ht="12">
      <c r="A15" s="6">
        <v>9</v>
      </c>
      <c r="B15" s="7">
        <f t="shared" si="2"/>
        <v>218230.86188280422</v>
      </c>
      <c r="C15" s="7">
        <f t="shared" si="0"/>
        <v>1273.0133609830248</v>
      </c>
      <c r="D15" s="7">
        <v>0</v>
      </c>
      <c r="E15" s="7">
        <f t="shared" si="1"/>
        <v>218003.87524378725</v>
      </c>
      <c r="F15" s="7">
        <f t="shared" si="3"/>
        <v>226.98663901697728</v>
      </c>
      <c r="G15" s="8">
        <f t="shared" si="4"/>
        <v>11996.124756212754</v>
      </c>
      <c r="H15" s="8">
        <f t="shared" si="5"/>
        <v>11503.875243787212</v>
      </c>
      <c r="I15" s="6">
        <v>9</v>
      </c>
      <c r="J15" s="20">
        <v>38182</v>
      </c>
    </row>
    <row r="16" spans="1:10" ht="12">
      <c r="A16" s="6">
        <v>10</v>
      </c>
      <c r="B16" s="7">
        <f t="shared" si="2"/>
        <v>218003.87524378725</v>
      </c>
      <c r="C16" s="7">
        <f t="shared" si="0"/>
        <v>1271.6892722554257</v>
      </c>
      <c r="D16" s="7">
        <v>0</v>
      </c>
      <c r="E16" s="7">
        <f t="shared" si="1"/>
        <v>217775.56451604268</v>
      </c>
      <c r="F16" s="7">
        <f t="shared" si="3"/>
        <v>228.31072774456698</v>
      </c>
      <c r="G16" s="8">
        <f t="shared" si="4"/>
        <v>12224.43548395732</v>
      </c>
      <c r="H16" s="8">
        <f t="shared" si="5"/>
        <v>12775.564516042637</v>
      </c>
      <c r="I16" s="6">
        <v>10</v>
      </c>
      <c r="J16" s="20">
        <v>38214</v>
      </c>
    </row>
    <row r="17" spans="1:10" ht="12">
      <c r="A17" s="6">
        <v>11</v>
      </c>
      <c r="B17" s="7">
        <f t="shared" si="2"/>
        <v>217775.56451604268</v>
      </c>
      <c r="C17" s="7">
        <f t="shared" si="0"/>
        <v>1270.3574596769156</v>
      </c>
      <c r="D17" s="7">
        <v>0</v>
      </c>
      <c r="E17" s="7">
        <f t="shared" si="1"/>
        <v>217545.9219757196</v>
      </c>
      <c r="F17" s="7">
        <f t="shared" si="3"/>
        <v>229.64254032308236</v>
      </c>
      <c r="G17" s="8">
        <f t="shared" si="4"/>
        <v>12454.078024280403</v>
      </c>
      <c r="H17" s="8">
        <f t="shared" si="5"/>
        <v>14045.921975719553</v>
      </c>
      <c r="I17" s="6">
        <v>11</v>
      </c>
      <c r="J17" s="20">
        <v>38246</v>
      </c>
    </row>
    <row r="18" spans="1:10" ht="12">
      <c r="A18" s="6">
        <v>12</v>
      </c>
      <c r="B18" s="7">
        <f t="shared" si="2"/>
        <v>217545.9219757196</v>
      </c>
      <c r="C18" s="7">
        <f t="shared" si="0"/>
        <v>1269.0178781916977</v>
      </c>
      <c r="D18" s="7">
        <v>0</v>
      </c>
      <c r="E18" s="7">
        <f t="shared" si="1"/>
        <v>217314.9398539113</v>
      </c>
      <c r="F18" s="7">
        <f t="shared" si="3"/>
        <v>230.98212180830888</v>
      </c>
      <c r="G18" s="8">
        <f t="shared" si="4"/>
        <v>12685.060146088712</v>
      </c>
      <c r="H18" s="8">
        <f t="shared" si="5"/>
        <v>15314.939853911252</v>
      </c>
      <c r="I18" s="6">
        <v>12</v>
      </c>
      <c r="J18" s="20">
        <v>38278</v>
      </c>
    </row>
    <row r="19" spans="1:10" ht="12">
      <c r="A19" s="1">
        <v>13</v>
      </c>
      <c r="B19" s="4">
        <f t="shared" si="2"/>
        <v>217314.9398539113</v>
      </c>
      <c r="C19" s="4">
        <f t="shared" si="0"/>
        <v>1267.6704824811493</v>
      </c>
      <c r="D19" s="4">
        <v>0</v>
      </c>
      <c r="E19" s="4">
        <f t="shared" si="1"/>
        <v>217082.61033639245</v>
      </c>
      <c r="F19" s="4">
        <f t="shared" si="3"/>
        <v>232.32951751883957</v>
      </c>
      <c r="G19" s="5">
        <f t="shared" si="4"/>
        <v>12917.389663607551</v>
      </c>
      <c r="H19" s="5">
        <f t="shared" si="5"/>
        <v>16582.6103363924</v>
      </c>
      <c r="I19" s="1">
        <v>13</v>
      </c>
      <c r="J19" s="18">
        <v>38310</v>
      </c>
    </row>
    <row r="20" spans="1:10" ht="12">
      <c r="A20" s="1">
        <v>14</v>
      </c>
      <c r="B20" s="4">
        <f t="shared" si="2"/>
        <v>217082.61033639245</v>
      </c>
      <c r="C20" s="4">
        <f t="shared" si="0"/>
        <v>1266.3152269622894</v>
      </c>
      <c r="D20" s="4">
        <v>0</v>
      </c>
      <c r="E20" s="4">
        <f t="shared" si="1"/>
        <v>216848.92556335474</v>
      </c>
      <c r="F20" s="4">
        <f t="shared" si="3"/>
        <v>233.68477303770487</v>
      </c>
      <c r="G20" s="5">
        <f t="shared" si="4"/>
        <v>13151.074436645256</v>
      </c>
      <c r="H20" s="5">
        <f t="shared" si="5"/>
        <v>17848.92556335469</v>
      </c>
      <c r="I20" s="1">
        <v>14</v>
      </c>
      <c r="J20" s="18">
        <v>38342</v>
      </c>
    </row>
    <row r="21" spans="1:10" ht="12">
      <c r="A21" s="1">
        <v>15</v>
      </c>
      <c r="B21" s="4">
        <f t="shared" si="2"/>
        <v>216848.92556335474</v>
      </c>
      <c r="C21" s="4">
        <f t="shared" si="0"/>
        <v>1264.952065786236</v>
      </c>
      <c r="D21" s="4">
        <v>0</v>
      </c>
      <c r="E21" s="4">
        <f t="shared" si="1"/>
        <v>216613.87762914097</v>
      </c>
      <c r="F21" s="4">
        <f t="shared" si="3"/>
        <v>235.04793421376962</v>
      </c>
      <c r="G21" s="5">
        <f t="shared" si="4"/>
        <v>13386.122370859026</v>
      </c>
      <c r="H21" s="5">
        <f t="shared" si="5"/>
        <v>19113.877629140927</v>
      </c>
      <c r="I21" s="1">
        <v>15</v>
      </c>
      <c r="J21" s="18">
        <v>38374</v>
      </c>
    </row>
    <row r="22" spans="1:10" ht="12">
      <c r="A22" s="1">
        <v>16</v>
      </c>
      <c r="B22" s="4">
        <f t="shared" si="2"/>
        <v>216613.87762914097</v>
      </c>
      <c r="C22" s="4">
        <f t="shared" si="0"/>
        <v>1263.5809528366558</v>
      </c>
      <c r="D22" s="4">
        <v>0</v>
      </c>
      <c r="E22" s="4">
        <f t="shared" si="1"/>
        <v>216377.45858197764</v>
      </c>
      <c r="F22" s="4">
        <f t="shared" si="3"/>
        <v>236.41904716333374</v>
      </c>
      <c r="G22" s="5">
        <f t="shared" si="4"/>
        <v>13622.54141802236</v>
      </c>
      <c r="H22" s="5">
        <f t="shared" si="5"/>
        <v>20377.458581977582</v>
      </c>
      <c r="I22" s="1">
        <v>16</v>
      </c>
      <c r="J22" s="18">
        <v>38406</v>
      </c>
    </row>
    <row r="23" spans="1:10" ht="12">
      <c r="A23" s="1">
        <v>17</v>
      </c>
      <c r="B23" s="4">
        <f t="shared" si="2"/>
        <v>216377.45858197764</v>
      </c>
      <c r="C23" s="4">
        <f t="shared" si="0"/>
        <v>1262.201841728203</v>
      </c>
      <c r="D23" s="4">
        <v>0</v>
      </c>
      <c r="E23" s="4">
        <f t="shared" si="1"/>
        <v>216139.66042370585</v>
      </c>
      <c r="F23" s="4">
        <f t="shared" si="3"/>
        <v>237.79815827179118</v>
      </c>
      <c r="G23" s="5">
        <f t="shared" si="4"/>
        <v>13860.33957629415</v>
      </c>
      <c r="H23" s="5">
        <f t="shared" si="5"/>
        <v>21639.660423705784</v>
      </c>
      <c r="I23" s="1">
        <v>17</v>
      </c>
      <c r="J23" s="18">
        <v>38438</v>
      </c>
    </row>
    <row r="24" spans="1:10" ht="12">
      <c r="A24" s="1">
        <v>18</v>
      </c>
      <c r="B24" s="4">
        <f t="shared" si="2"/>
        <v>216139.66042370585</v>
      </c>
      <c r="C24" s="4">
        <f t="shared" si="0"/>
        <v>1260.8146858049508</v>
      </c>
      <c r="D24" s="4">
        <v>0</v>
      </c>
      <c r="E24" s="4">
        <f t="shared" si="1"/>
        <v>215900.4751095108</v>
      </c>
      <c r="F24" s="4">
        <f t="shared" si="3"/>
        <v>239.18531419505598</v>
      </c>
      <c r="G24" s="5">
        <f t="shared" si="4"/>
        <v>14099.524890489207</v>
      </c>
      <c r="H24" s="5">
        <f t="shared" si="5"/>
        <v>22900.475109510735</v>
      </c>
      <c r="I24" s="1">
        <v>18</v>
      </c>
      <c r="J24" s="18">
        <v>38470</v>
      </c>
    </row>
    <row r="25" spans="1:10" ht="12">
      <c r="A25" s="1">
        <v>19</v>
      </c>
      <c r="B25" s="4">
        <f t="shared" si="2"/>
        <v>215900.4751095108</v>
      </c>
      <c r="C25" s="4">
        <f t="shared" si="0"/>
        <v>1259.4194381388131</v>
      </c>
      <c r="D25" s="4">
        <v>0</v>
      </c>
      <c r="E25" s="4">
        <f t="shared" si="1"/>
        <v>215659.8945476496</v>
      </c>
      <c r="F25" s="4">
        <f t="shared" si="3"/>
        <v>240.5805618611921</v>
      </c>
      <c r="G25" s="5">
        <f t="shared" si="4"/>
        <v>14340.105452350399</v>
      </c>
      <c r="H25" s="5">
        <f t="shared" si="5"/>
        <v>24159.894547649546</v>
      </c>
      <c r="I25" s="1">
        <v>19</v>
      </c>
      <c r="J25" s="18">
        <v>38502</v>
      </c>
    </row>
    <row r="26" spans="1:10" ht="12">
      <c r="A26" s="1">
        <v>20</v>
      </c>
      <c r="B26" s="4">
        <f t="shared" si="2"/>
        <v>215659.8945476496</v>
      </c>
      <c r="C26" s="4">
        <f t="shared" si="0"/>
        <v>1258.016051527956</v>
      </c>
      <c r="D26" s="4">
        <v>0</v>
      </c>
      <c r="E26" s="4">
        <f t="shared" si="1"/>
        <v>215417.91059917756</v>
      </c>
      <c r="F26" s="4">
        <f t="shared" si="3"/>
        <v>241.98394847204327</v>
      </c>
      <c r="G26" s="5">
        <f t="shared" si="4"/>
        <v>14582.089400822442</v>
      </c>
      <c r="H26" s="5">
        <f t="shared" si="5"/>
        <v>25417.910599177503</v>
      </c>
      <c r="I26" s="1">
        <v>20</v>
      </c>
      <c r="J26" s="18">
        <v>38534</v>
      </c>
    </row>
    <row r="27" spans="1:10" ht="12">
      <c r="A27" s="1">
        <v>21</v>
      </c>
      <c r="B27" s="4">
        <f t="shared" si="2"/>
        <v>215417.91059917756</v>
      </c>
      <c r="C27" s="4">
        <f t="shared" si="0"/>
        <v>1256.6044784952026</v>
      </c>
      <c r="D27" s="4">
        <v>0</v>
      </c>
      <c r="E27" s="4">
        <f t="shared" si="1"/>
        <v>215174.51507767275</v>
      </c>
      <c r="F27" s="4">
        <f t="shared" si="3"/>
        <v>243.3955215048045</v>
      </c>
      <c r="G27" s="5">
        <f t="shared" si="4"/>
        <v>14825.484922327247</v>
      </c>
      <c r="H27" s="5">
        <f t="shared" si="5"/>
        <v>26674.515077672706</v>
      </c>
      <c r="I27" s="1">
        <v>21</v>
      </c>
      <c r="J27" s="18">
        <v>38566</v>
      </c>
    </row>
    <row r="28" spans="1:10" ht="12">
      <c r="A28" s="1">
        <v>22</v>
      </c>
      <c r="B28" s="4">
        <f t="shared" si="2"/>
        <v>215174.51507767275</v>
      </c>
      <c r="C28" s="4">
        <f t="shared" si="0"/>
        <v>1255.1846712864244</v>
      </c>
      <c r="D28" s="4">
        <v>0</v>
      </c>
      <c r="E28" s="4">
        <f t="shared" si="1"/>
        <v>214929.6997489592</v>
      </c>
      <c r="F28" s="4">
        <f t="shared" si="3"/>
        <v>244.81532871356467</v>
      </c>
      <c r="G28" s="5">
        <f t="shared" si="4"/>
        <v>15070.300251040811</v>
      </c>
      <c r="H28" s="5">
        <f t="shared" si="5"/>
        <v>27929.69974895913</v>
      </c>
      <c r="I28" s="1">
        <v>22</v>
      </c>
      <c r="J28" s="18">
        <v>38598</v>
      </c>
    </row>
    <row r="29" spans="1:10" ht="12">
      <c r="A29" s="1">
        <v>23</v>
      </c>
      <c r="B29" s="4">
        <f t="shared" si="2"/>
        <v>214929.6997489592</v>
      </c>
      <c r="C29" s="4">
        <f t="shared" si="0"/>
        <v>1253.7565818689286</v>
      </c>
      <c r="D29" s="4">
        <v>0</v>
      </c>
      <c r="E29" s="4">
        <f t="shared" si="1"/>
        <v>214683.4563308281</v>
      </c>
      <c r="F29" s="4">
        <f t="shared" si="3"/>
        <v>246.24341813108185</v>
      </c>
      <c r="G29" s="5">
        <f t="shared" si="4"/>
        <v>15316.543669171893</v>
      </c>
      <c r="H29" s="5">
        <f t="shared" si="5"/>
        <v>29183.45633082806</v>
      </c>
      <c r="I29" s="1">
        <v>23</v>
      </c>
      <c r="J29" s="18">
        <v>38630</v>
      </c>
    </row>
    <row r="30" spans="1:10" ht="12">
      <c r="A30" s="1">
        <v>24</v>
      </c>
      <c r="B30" s="4">
        <f t="shared" si="2"/>
        <v>214683.4563308281</v>
      </c>
      <c r="C30" s="4">
        <f t="shared" si="0"/>
        <v>1252.3201619298306</v>
      </c>
      <c r="D30" s="4">
        <v>0</v>
      </c>
      <c r="E30" s="4">
        <f t="shared" si="1"/>
        <v>214435.77649275793</v>
      </c>
      <c r="F30" s="4">
        <f t="shared" si="3"/>
        <v>247.67983807018027</v>
      </c>
      <c r="G30" s="5">
        <f t="shared" si="4"/>
        <v>15564.223507242074</v>
      </c>
      <c r="H30" s="5">
        <f t="shared" si="5"/>
        <v>30435.77649275789</v>
      </c>
      <c r="I30" s="1">
        <v>24</v>
      </c>
      <c r="J30" s="18">
        <v>38662</v>
      </c>
    </row>
    <row r="31" spans="1:10" ht="12">
      <c r="A31" s="6">
        <v>25</v>
      </c>
      <c r="B31" s="7">
        <f t="shared" si="2"/>
        <v>214435.77649275793</v>
      </c>
      <c r="C31" s="7">
        <f t="shared" si="0"/>
        <v>1250.8753628744214</v>
      </c>
      <c r="D31" s="7">
        <v>0</v>
      </c>
      <c r="E31" s="7">
        <f t="shared" si="1"/>
        <v>214186.65185563234</v>
      </c>
      <c r="F31" s="7">
        <f t="shared" si="3"/>
        <v>249.12463712558383</v>
      </c>
      <c r="G31" s="8">
        <f t="shared" si="4"/>
        <v>15813.348144367657</v>
      </c>
      <c r="H31" s="8">
        <f t="shared" si="5"/>
        <v>31686.65185563231</v>
      </c>
      <c r="I31" s="6">
        <v>25</v>
      </c>
      <c r="J31" s="20">
        <v>38694</v>
      </c>
    </row>
    <row r="32" spans="1:10" ht="12">
      <c r="A32" s="6">
        <v>26</v>
      </c>
      <c r="B32" s="7">
        <f t="shared" si="2"/>
        <v>214186.65185563234</v>
      </c>
      <c r="C32" s="7">
        <f t="shared" si="0"/>
        <v>1249.422135824522</v>
      </c>
      <c r="D32" s="7">
        <v>0</v>
      </c>
      <c r="E32" s="7">
        <f t="shared" si="1"/>
        <v>213936.07399145685</v>
      </c>
      <c r="F32" s="7">
        <f t="shared" si="3"/>
        <v>250.57786417548778</v>
      </c>
      <c r="G32" s="8">
        <f t="shared" si="4"/>
        <v>16063.926008543145</v>
      </c>
      <c r="H32" s="8">
        <f t="shared" si="5"/>
        <v>32936.07399145683</v>
      </c>
      <c r="I32" s="6">
        <v>26</v>
      </c>
      <c r="J32" s="20">
        <v>38726</v>
      </c>
    </row>
    <row r="33" spans="1:10" ht="12">
      <c r="A33" s="6">
        <v>27</v>
      </c>
      <c r="B33" s="7">
        <f t="shared" si="2"/>
        <v>213936.07399145685</v>
      </c>
      <c r="C33" s="7">
        <f t="shared" si="0"/>
        <v>1247.9604316168318</v>
      </c>
      <c r="D33" s="7">
        <v>0</v>
      </c>
      <c r="E33" s="7">
        <f t="shared" si="1"/>
        <v>213684.0344230737</v>
      </c>
      <c r="F33" s="7">
        <f t="shared" si="3"/>
        <v>252.03956838315935</v>
      </c>
      <c r="G33" s="8">
        <f t="shared" si="4"/>
        <v>16315.965576926304</v>
      </c>
      <c r="H33" s="8">
        <f t="shared" si="5"/>
        <v>34184.03442307367</v>
      </c>
      <c r="I33" s="6">
        <v>27</v>
      </c>
      <c r="J33" s="20">
        <v>38758</v>
      </c>
    </row>
    <row r="34" spans="1:10" ht="12">
      <c r="A34" s="6">
        <v>28</v>
      </c>
      <c r="B34" s="7">
        <f t="shared" si="2"/>
        <v>213684.0344230737</v>
      </c>
      <c r="C34" s="7">
        <f t="shared" si="0"/>
        <v>1246.4902008012632</v>
      </c>
      <c r="D34" s="7">
        <v>0</v>
      </c>
      <c r="E34" s="7">
        <f t="shared" si="1"/>
        <v>213430.52462387495</v>
      </c>
      <c r="F34" s="7">
        <f t="shared" si="3"/>
        <v>253.50979919874226</v>
      </c>
      <c r="G34" s="8">
        <f t="shared" si="4"/>
        <v>16569.475376125047</v>
      </c>
      <c r="H34" s="8">
        <f t="shared" si="5"/>
        <v>35430.52462387493</v>
      </c>
      <c r="I34" s="6">
        <v>28</v>
      </c>
      <c r="J34" s="20">
        <v>38790</v>
      </c>
    </row>
    <row r="35" spans="1:10" ht="12">
      <c r="A35" s="6">
        <v>29</v>
      </c>
      <c r="B35" s="7">
        <f t="shared" si="2"/>
        <v>213430.52462387495</v>
      </c>
      <c r="C35" s="7">
        <f t="shared" si="0"/>
        <v>1245.0113936392706</v>
      </c>
      <c r="D35" s="7">
        <v>0</v>
      </c>
      <c r="E35" s="7">
        <f t="shared" si="1"/>
        <v>213175.5360175142</v>
      </c>
      <c r="F35" s="7">
        <f t="shared" si="3"/>
        <v>254.98860636074096</v>
      </c>
      <c r="G35" s="8">
        <f t="shared" si="4"/>
        <v>16824.463982485788</v>
      </c>
      <c r="H35" s="8">
        <f t="shared" si="5"/>
        <v>36675.536017514205</v>
      </c>
      <c r="I35" s="6">
        <v>29</v>
      </c>
      <c r="J35" s="20">
        <v>38822</v>
      </c>
    </row>
    <row r="36" spans="1:10" ht="12">
      <c r="A36" s="6">
        <v>30</v>
      </c>
      <c r="B36" s="7">
        <f t="shared" si="2"/>
        <v>213175.5360175142</v>
      </c>
      <c r="C36" s="7">
        <f t="shared" si="0"/>
        <v>1243.5239601021663</v>
      </c>
      <c r="D36" s="7">
        <v>0</v>
      </c>
      <c r="E36" s="7">
        <f t="shared" si="1"/>
        <v>212919.0599776164</v>
      </c>
      <c r="F36" s="7">
        <f t="shared" si="3"/>
        <v>256.4760398978251</v>
      </c>
      <c r="G36" s="8">
        <f t="shared" si="4"/>
        <v>17080.940022383613</v>
      </c>
      <c r="H36" s="8">
        <f t="shared" si="5"/>
        <v>37919.05997761637</v>
      </c>
      <c r="I36" s="6">
        <v>30</v>
      </c>
      <c r="J36" s="20">
        <v>38854</v>
      </c>
    </row>
    <row r="37" spans="1:10" ht="12">
      <c r="A37" s="6">
        <v>31</v>
      </c>
      <c r="B37" s="7">
        <f t="shared" si="2"/>
        <v>212919.0599776164</v>
      </c>
      <c r="C37" s="7">
        <f t="shared" si="0"/>
        <v>1242.027849869429</v>
      </c>
      <c r="D37" s="7">
        <v>0</v>
      </c>
      <c r="E37" s="7">
        <f t="shared" si="1"/>
        <v>212661.0878274858</v>
      </c>
      <c r="F37" s="7">
        <f t="shared" si="3"/>
        <v>257.97215013057576</v>
      </c>
      <c r="G37" s="8">
        <f t="shared" si="4"/>
        <v>17338.91217251419</v>
      </c>
      <c r="H37" s="8">
        <f t="shared" si="5"/>
        <v>39161.087827485804</v>
      </c>
      <c r="I37" s="6">
        <v>31</v>
      </c>
      <c r="J37" s="20">
        <v>38886</v>
      </c>
    </row>
    <row r="38" spans="1:10" ht="12">
      <c r="A38" s="6">
        <v>32</v>
      </c>
      <c r="B38" s="7">
        <f t="shared" si="2"/>
        <v>212661.0878274858</v>
      </c>
      <c r="C38" s="7">
        <f t="shared" si="0"/>
        <v>1240.5230123270005</v>
      </c>
      <c r="D38" s="7">
        <v>0</v>
      </c>
      <c r="E38" s="7">
        <f t="shared" si="1"/>
        <v>212401.6108398128</v>
      </c>
      <c r="F38" s="7">
        <f t="shared" si="3"/>
        <v>259.4769876729988</v>
      </c>
      <c r="G38" s="8">
        <f t="shared" si="4"/>
        <v>17598.389160187187</v>
      </c>
      <c r="H38" s="8">
        <f t="shared" si="5"/>
        <v>40401.610839812805</v>
      </c>
      <c r="I38" s="6">
        <v>32</v>
      </c>
      <c r="J38" s="20">
        <v>38918</v>
      </c>
    </row>
    <row r="39" spans="1:10" ht="12">
      <c r="A39" s="6">
        <v>33</v>
      </c>
      <c r="B39" s="7">
        <f t="shared" si="2"/>
        <v>212401.6108398128</v>
      </c>
      <c r="C39" s="7">
        <f t="shared" si="0"/>
        <v>1239.009396565575</v>
      </c>
      <c r="D39" s="7">
        <v>0</v>
      </c>
      <c r="E39" s="7">
        <f t="shared" si="1"/>
        <v>212140.6202363784</v>
      </c>
      <c r="F39" s="7">
        <f t="shared" si="3"/>
        <v>260.9906034344167</v>
      </c>
      <c r="G39" s="8">
        <f t="shared" si="4"/>
        <v>17859.379763621604</v>
      </c>
      <c r="H39" s="8">
        <f t="shared" si="5"/>
        <v>41640.62023637838</v>
      </c>
      <c r="I39" s="6">
        <v>33</v>
      </c>
      <c r="J39" s="20">
        <v>38950</v>
      </c>
    </row>
    <row r="40" spans="1:10" ht="12">
      <c r="A40" s="6">
        <v>34</v>
      </c>
      <c r="B40" s="7">
        <f t="shared" si="2"/>
        <v>212140.6202363784</v>
      </c>
      <c r="C40" s="7">
        <f t="shared" si="0"/>
        <v>1237.486951378874</v>
      </c>
      <c r="D40" s="7">
        <v>0</v>
      </c>
      <c r="E40" s="7">
        <f t="shared" si="1"/>
        <v>211878.10718775727</v>
      </c>
      <c r="F40" s="7">
        <f t="shared" si="3"/>
        <v>262.5130486211274</v>
      </c>
      <c r="G40" s="8">
        <f t="shared" si="4"/>
        <v>18121.89281224273</v>
      </c>
      <c r="H40" s="8">
        <f t="shared" si="5"/>
        <v>42878.107187757254</v>
      </c>
      <c r="I40" s="6">
        <v>34</v>
      </c>
      <c r="J40" s="20">
        <v>38982</v>
      </c>
    </row>
    <row r="41" spans="1:10" ht="12">
      <c r="A41" s="6">
        <v>35</v>
      </c>
      <c r="B41" s="7">
        <f t="shared" si="2"/>
        <v>211878.10718775727</v>
      </c>
      <c r="C41" s="7">
        <f t="shared" si="0"/>
        <v>1235.9556252619175</v>
      </c>
      <c r="D41" s="7">
        <v>0</v>
      </c>
      <c r="E41" s="7">
        <f t="shared" si="1"/>
        <v>211614.06281301918</v>
      </c>
      <c r="F41" s="7">
        <f t="shared" si="3"/>
        <v>264.0443747380923</v>
      </c>
      <c r="G41" s="8">
        <f t="shared" si="4"/>
        <v>18385.937186980824</v>
      </c>
      <c r="H41" s="8">
        <f t="shared" si="5"/>
        <v>44114.06281301917</v>
      </c>
      <c r="I41" s="6">
        <v>35</v>
      </c>
      <c r="J41" s="20">
        <v>39014</v>
      </c>
    </row>
    <row r="42" spans="1:10" ht="12">
      <c r="A42" s="6">
        <v>36</v>
      </c>
      <c r="B42" s="7">
        <f t="shared" si="2"/>
        <v>211614.06281301918</v>
      </c>
      <c r="C42" s="7">
        <f t="shared" si="0"/>
        <v>1234.4153664092785</v>
      </c>
      <c r="D42" s="7">
        <v>0</v>
      </c>
      <c r="E42" s="7">
        <f t="shared" si="1"/>
        <v>211348.47817942846</v>
      </c>
      <c r="F42" s="7">
        <f t="shared" si="3"/>
        <v>265.58463359071175</v>
      </c>
      <c r="G42" s="8">
        <f t="shared" si="4"/>
        <v>18651.521820571535</v>
      </c>
      <c r="H42" s="8">
        <f t="shared" si="5"/>
        <v>45348.47817942845</v>
      </c>
      <c r="I42" s="6">
        <v>36</v>
      </c>
      <c r="J42" s="20">
        <v>39046</v>
      </c>
    </row>
    <row r="43" spans="1:10" ht="12">
      <c r="A43" s="1">
        <v>37</v>
      </c>
      <c r="B43" s="4">
        <f t="shared" si="2"/>
        <v>211348.47817942846</v>
      </c>
      <c r="C43" s="4">
        <f t="shared" si="0"/>
        <v>1232.8661227133327</v>
      </c>
      <c r="D43" s="4">
        <v>0</v>
      </c>
      <c r="E43" s="4">
        <f t="shared" si="1"/>
        <v>211081.3443021418</v>
      </c>
      <c r="F43" s="4">
        <f t="shared" si="3"/>
        <v>267.1338772866584</v>
      </c>
      <c r="G43" s="5">
        <f t="shared" si="4"/>
        <v>18918.655697858194</v>
      </c>
      <c r="H43" s="5">
        <f t="shared" si="5"/>
        <v>46581.344302141784</v>
      </c>
      <c r="I43" s="1">
        <v>37</v>
      </c>
      <c r="J43" s="18">
        <v>39078</v>
      </c>
    </row>
    <row r="44" spans="1:10" ht="12">
      <c r="A44" s="1">
        <v>38</v>
      </c>
      <c r="B44" s="4">
        <f t="shared" si="2"/>
        <v>211081.3443021418</v>
      </c>
      <c r="C44" s="4">
        <f t="shared" si="0"/>
        <v>1231.307841762494</v>
      </c>
      <c r="D44" s="4">
        <v>0</v>
      </c>
      <c r="E44" s="4">
        <f t="shared" si="1"/>
        <v>210812.6521439043</v>
      </c>
      <c r="F44" s="4">
        <f t="shared" si="3"/>
        <v>268.6921582375071</v>
      </c>
      <c r="G44" s="5">
        <f t="shared" si="4"/>
        <v>19187.3478560957</v>
      </c>
      <c r="H44" s="5">
        <f t="shared" si="5"/>
        <v>47812.65214390428</v>
      </c>
      <c r="I44" s="1">
        <v>38</v>
      </c>
      <c r="J44" s="18">
        <v>39110</v>
      </c>
    </row>
    <row r="45" spans="1:10" ht="12">
      <c r="A45" s="1">
        <v>39</v>
      </c>
      <c r="B45" s="4">
        <f t="shared" si="2"/>
        <v>210812.6521439043</v>
      </c>
      <c r="C45" s="4">
        <f t="shared" si="0"/>
        <v>1229.7404708394417</v>
      </c>
      <c r="D45" s="4">
        <v>0</v>
      </c>
      <c r="E45" s="4">
        <f t="shared" si="1"/>
        <v>210542.39261474373</v>
      </c>
      <c r="F45" s="4">
        <f t="shared" si="3"/>
        <v>270.2595291605685</v>
      </c>
      <c r="G45" s="5">
        <f t="shared" si="4"/>
        <v>19457.60738525627</v>
      </c>
      <c r="H45" s="5">
        <f t="shared" si="5"/>
        <v>49042.392614743716</v>
      </c>
      <c r="I45" s="1">
        <v>39</v>
      </c>
      <c r="J45" s="18">
        <v>39142</v>
      </c>
    </row>
    <row r="46" spans="1:10" ht="12">
      <c r="A46" s="1">
        <v>40</v>
      </c>
      <c r="B46" s="4">
        <f t="shared" si="2"/>
        <v>210542.39261474373</v>
      </c>
      <c r="C46" s="4">
        <f t="shared" si="0"/>
        <v>1228.1639569193385</v>
      </c>
      <c r="D46" s="4">
        <v>0</v>
      </c>
      <c r="E46" s="4">
        <f t="shared" si="1"/>
        <v>210270.55657166307</v>
      </c>
      <c r="F46" s="4">
        <f t="shared" si="3"/>
        <v>271.83604308066424</v>
      </c>
      <c r="G46" s="5">
        <f t="shared" si="4"/>
        <v>19729.443428336934</v>
      </c>
      <c r="H46" s="5">
        <f t="shared" si="5"/>
        <v>50270.55657166305</v>
      </c>
      <c r="I46" s="1">
        <v>40</v>
      </c>
      <c r="J46" s="18">
        <v>39174</v>
      </c>
    </row>
    <row r="47" spans="1:10" ht="12">
      <c r="A47" s="1">
        <v>41</v>
      </c>
      <c r="B47" s="4">
        <f t="shared" si="2"/>
        <v>210270.55657166307</v>
      </c>
      <c r="C47" s="4">
        <f t="shared" si="0"/>
        <v>1226.5782466680346</v>
      </c>
      <c r="D47" s="4">
        <v>0</v>
      </c>
      <c r="E47" s="4">
        <f t="shared" si="1"/>
        <v>209997.1348183311</v>
      </c>
      <c r="F47" s="4">
        <f t="shared" si="3"/>
        <v>273.42175333196064</v>
      </c>
      <c r="G47" s="5">
        <f t="shared" si="4"/>
        <v>20002.865181668894</v>
      </c>
      <c r="H47" s="5">
        <f t="shared" si="5"/>
        <v>51497.134818331084</v>
      </c>
      <c r="I47" s="1">
        <v>41</v>
      </c>
      <c r="J47" s="18">
        <v>39206</v>
      </c>
    </row>
    <row r="48" spans="1:10" ht="12">
      <c r="A48" s="1">
        <v>42</v>
      </c>
      <c r="B48" s="4">
        <f t="shared" si="2"/>
        <v>209997.1348183311</v>
      </c>
      <c r="C48" s="4">
        <f t="shared" si="0"/>
        <v>1224.983286440265</v>
      </c>
      <c r="D48" s="4">
        <v>0</v>
      </c>
      <c r="E48" s="4">
        <f t="shared" si="1"/>
        <v>209722.11810477136</v>
      </c>
      <c r="F48" s="4">
        <f t="shared" si="3"/>
        <v>275.01671355974395</v>
      </c>
      <c r="G48" s="5">
        <f t="shared" si="4"/>
        <v>20277.88189522864</v>
      </c>
      <c r="H48" s="5">
        <f t="shared" si="5"/>
        <v>52722.11810477135</v>
      </c>
      <c r="I48" s="1">
        <v>42</v>
      </c>
      <c r="J48" s="18">
        <v>39238</v>
      </c>
    </row>
    <row r="49" spans="1:10" ht="12">
      <c r="A49" s="1">
        <v>43</v>
      </c>
      <c r="B49" s="4">
        <f t="shared" si="2"/>
        <v>209722.11810477136</v>
      </c>
      <c r="C49" s="4">
        <f t="shared" si="0"/>
        <v>1223.379022277833</v>
      </c>
      <c r="D49" s="4">
        <v>0</v>
      </c>
      <c r="E49" s="4">
        <f t="shared" si="1"/>
        <v>209445.4971270492</v>
      </c>
      <c r="F49" s="4">
        <f t="shared" si="3"/>
        <v>276.6209777221666</v>
      </c>
      <c r="G49" s="5">
        <f t="shared" si="4"/>
        <v>20554.502872950805</v>
      </c>
      <c r="H49" s="5">
        <f t="shared" si="5"/>
        <v>53945.49712704918</v>
      </c>
      <c r="I49" s="1">
        <v>43</v>
      </c>
      <c r="J49" s="18">
        <v>39270</v>
      </c>
    </row>
    <row r="50" spans="1:10" ht="12">
      <c r="A50" s="1">
        <v>44</v>
      </c>
      <c r="B50" s="4">
        <f t="shared" si="2"/>
        <v>209445.4971270492</v>
      </c>
      <c r="C50" s="4">
        <f t="shared" si="0"/>
        <v>1221.765399907787</v>
      </c>
      <c r="D50" s="4">
        <v>0</v>
      </c>
      <c r="E50" s="4">
        <f t="shared" si="1"/>
        <v>209167.26252695697</v>
      </c>
      <c r="F50" s="4">
        <f t="shared" si="3"/>
        <v>278.2346000922262</v>
      </c>
      <c r="G50" s="5">
        <f t="shared" si="4"/>
        <v>20832.73747304303</v>
      </c>
      <c r="H50" s="5">
        <f t="shared" si="5"/>
        <v>55167.26252695697</v>
      </c>
      <c r="I50" s="1">
        <v>44</v>
      </c>
      <c r="J50" s="18">
        <v>39302</v>
      </c>
    </row>
    <row r="51" spans="1:10" ht="12">
      <c r="A51" s="1">
        <v>45</v>
      </c>
      <c r="B51" s="4">
        <f t="shared" si="2"/>
        <v>209167.26252695697</v>
      </c>
      <c r="C51" s="4">
        <f t="shared" si="0"/>
        <v>1220.1423647405825</v>
      </c>
      <c r="D51" s="4">
        <v>0</v>
      </c>
      <c r="E51" s="4">
        <f t="shared" si="1"/>
        <v>208887.40489169754</v>
      </c>
      <c r="F51" s="4">
        <f t="shared" si="3"/>
        <v>279.85763525942457</v>
      </c>
      <c r="G51" s="5">
        <f t="shared" si="4"/>
        <v>21112.595108302456</v>
      </c>
      <c r="H51" s="5">
        <f t="shared" si="5"/>
        <v>56387.40489169755</v>
      </c>
      <c r="I51" s="1">
        <v>45</v>
      </c>
      <c r="J51" s="18">
        <v>39334</v>
      </c>
    </row>
    <row r="52" spans="1:10" ht="12">
      <c r="A52" s="1">
        <v>46</v>
      </c>
      <c r="B52" s="4">
        <f t="shared" si="2"/>
        <v>208887.40489169754</v>
      </c>
      <c r="C52" s="4">
        <f t="shared" si="0"/>
        <v>1218.5098618682357</v>
      </c>
      <c r="D52" s="4">
        <v>0</v>
      </c>
      <c r="E52" s="4">
        <f t="shared" si="1"/>
        <v>208605.91475356577</v>
      </c>
      <c r="F52" s="4">
        <f t="shared" si="3"/>
        <v>281.4901381317759</v>
      </c>
      <c r="G52" s="5">
        <f t="shared" si="4"/>
        <v>21394.08524643423</v>
      </c>
      <c r="H52" s="5">
        <f t="shared" si="5"/>
        <v>57605.91475356579</v>
      </c>
      <c r="I52" s="1">
        <v>46</v>
      </c>
      <c r="J52" s="18">
        <v>39366</v>
      </c>
    </row>
    <row r="53" spans="1:10" ht="12">
      <c r="A53" s="1">
        <v>47</v>
      </c>
      <c r="B53" s="4">
        <f t="shared" si="2"/>
        <v>208605.91475356577</v>
      </c>
      <c r="C53" s="4">
        <f t="shared" si="0"/>
        <v>1216.867836062467</v>
      </c>
      <c r="D53" s="4">
        <v>0</v>
      </c>
      <c r="E53" s="4">
        <f t="shared" si="1"/>
        <v>208322.78258962824</v>
      </c>
      <c r="F53" s="4">
        <f t="shared" si="3"/>
        <v>283.1321639375237</v>
      </c>
      <c r="G53" s="5">
        <f t="shared" si="4"/>
        <v>21677.217410371755</v>
      </c>
      <c r="H53" s="5">
        <f t="shared" si="5"/>
        <v>58822.78258962826</v>
      </c>
      <c r="I53" s="1">
        <v>47</v>
      </c>
      <c r="J53" s="18">
        <v>39398</v>
      </c>
    </row>
    <row r="54" spans="1:10" ht="12">
      <c r="A54" s="1">
        <v>48</v>
      </c>
      <c r="B54" s="4">
        <f t="shared" si="2"/>
        <v>208322.78258962824</v>
      </c>
      <c r="C54" s="4">
        <f t="shared" si="0"/>
        <v>1215.2162317728314</v>
      </c>
      <c r="D54" s="4">
        <v>0</v>
      </c>
      <c r="E54" s="4">
        <f t="shared" si="1"/>
        <v>208037.99882140107</v>
      </c>
      <c r="F54" s="4">
        <f t="shared" si="3"/>
        <v>284.78376822717837</v>
      </c>
      <c r="G54" s="5">
        <f t="shared" si="4"/>
        <v>21962.001178598934</v>
      </c>
      <c r="H54" s="5">
        <f t="shared" si="5"/>
        <v>60037.99882140109</v>
      </c>
      <c r="I54" s="1">
        <v>48</v>
      </c>
      <c r="J54" s="18">
        <v>39430</v>
      </c>
    </row>
    <row r="55" spans="1:10" ht="12">
      <c r="A55" s="6">
        <v>49</v>
      </c>
      <c r="B55" s="7">
        <f t="shared" si="2"/>
        <v>208037.99882140107</v>
      </c>
      <c r="C55" s="7">
        <f t="shared" si="0"/>
        <v>1213.5549931248397</v>
      </c>
      <c r="D55" s="7">
        <v>0</v>
      </c>
      <c r="E55" s="7">
        <f t="shared" si="1"/>
        <v>207751.55381452592</v>
      </c>
      <c r="F55" s="7">
        <f t="shared" si="3"/>
        <v>286.44500687514665</v>
      </c>
      <c r="G55" s="8">
        <f t="shared" si="4"/>
        <v>22248.44618547408</v>
      </c>
      <c r="H55" s="8">
        <f t="shared" si="5"/>
        <v>61251.55381452593</v>
      </c>
      <c r="I55" s="6">
        <v>49</v>
      </c>
      <c r="J55" s="20">
        <v>39462</v>
      </c>
    </row>
    <row r="56" spans="1:10" ht="12">
      <c r="A56" s="6">
        <v>50</v>
      </c>
      <c r="B56" s="7">
        <f t="shared" si="2"/>
        <v>207751.55381452592</v>
      </c>
      <c r="C56" s="7">
        <f t="shared" si="0"/>
        <v>1211.884063918068</v>
      </c>
      <c r="D56" s="7">
        <v>0</v>
      </c>
      <c r="E56" s="7">
        <f t="shared" si="1"/>
        <v>207463.43787844398</v>
      </c>
      <c r="F56" s="7">
        <f t="shared" si="3"/>
        <v>288.1159360819438</v>
      </c>
      <c r="G56" s="8">
        <f t="shared" si="4"/>
        <v>22536.562121556024</v>
      </c>
      <c r="H56" s="8">
        <f t="shared" si="5"/>
        <v>62463.437878444</v>
      </c>
      <c r="I56" s="6">
        <v>50</v>
      </c>
      <c r="J56" s="20">
        <v>39494</v>
      </c>
    </row>
    <row r="57" spans="1:10" ht="12">
      <c r="A57" s="6">
        <v>51</v>
      </c>
      <c r="B57" s="7">
        <f t="shared" si="2"/>
        <v>207463.43787844398</v>
      </c>
      <c r="C57" s="7">
        <f t="shared" si="0"/>
        <v>1210.2033876242565</v>
      </c>
      <c r="D57" s="7">
        <v>0</v>
      </c>
      <c r="E57" s="7">
        <f t="shared" si="1"/>
        <v>207173.64126606824</v>
      </c>
      <c r="F57" s="7">
        <f t="shared" si="3"/>
        <v>289.796612375736</v>
      </c>
      <c r="G57" s="8">
        <f t="shared" si="4"/>
        <v>22826.35873393176</v>
      </c>
      <c r="H57" s="8">
        <f t="shared" si="5"/>
        <v>63673.641266068254</v>
      </c>
      <c r="I57" s="6">
        <v>51</v>
      </c>
      <c r="J57" s="20">
        <v>39526</v>
      </c>
    </row>
    <row r="58" spans="1:10" ht="12">
      <c r="A58" s="6">
        <v>52</v>
      </c>
      <c r="B58" s="7">
        <f t="shared" si="2"/>
        <v>207173.64126606824</v>
      </c>
      <c r="C58" s="7">
        <f t="shared" si="0"/>
        <v>1208.5129073853982</v>
      </c>
      <c r="D58" s="7">
        <v>0</v>
      </c>
      <c r="E58" s="7">
        <f t="shared" si="1"/>
        <v>206882.15417345363</v>
      </c>
      <c r="F58" s="7">
        <f t="shared" si="3"/>
        <v>291.48709261461045</v>
      </c>
      <c r="G58" s="8">
        <f t="shared" si="4"/>
        <v>23117.84582654637</v>
      </c>
      <c r="H58" s="8">
        <f t="shared" si="5"/>
        <v>64882.15417345365</v>
      </c>
      <c r="I58" s="6">
        <v>52</v>
      </c>
      <c r="J58" s="20">
        <v>39558</v>
      </c>
    </row>
    <row r="59" spans="1:10" ht="12">
      <c r="A59" s="6">
        <v>53</v>
      </c>
      <c r="B59" s="7">
        <f t="shared" si="2"/>
        <v>206882.15417345363</v>
      </c>
      <c r="C59" s="7">
        <f t="shared" si="0"/>
        <v>1206.8125660118128</v>
      </c>
      <c r="D59" s="7">
        <v>0</v>
      </c>
      <c r="E59" s="7">
        <f t="shared" si="1"/>
        <v>206588.96673946545</v>
      </c>
      <c r="F59" s="7">
        <f t="shared" si="3"/>
        <v>293.18743398817605</v>
      </c>
      <c r="G59" s="8">
        <f t="shared" si="4"/>
        <v>23411.033260534547</v>
      </c>
      <c r="H59" s="8">
        <f t="shared" si="5"/>
        <v>66088.96673946547</v>
      </c>
      <c r="I59" s="6">
        <v>53</v>
      </c>
      <c r="J59" s="20">
        <v>39590</v>
      </c>
    </row>
    <row r="60" spans="1:10" ht="12">
      <c r="A60" s="6">
        <v>54</v>
      </c>
      <c r="B60" s="7">
        <f t="shared" si="2"/>
        <v>206588.96673946545</v>
      </c>
      <c r="C60" s="7">
        <f t="shared" si="0"/>
        <v>1205.1023059802153</v>
      </c>
      <c r="D60" s="7">
        <v>0</v>
      </c>
      <c r="E60" s="7">
        <f t="shared" si="1"/>
        <v>206294.06904544568</v>
      </c>
      <c r="F60" s="7">
        <f t="shared" si="3"/>
        <v>294.8976940197754</v>
      </c>
      <c r="G60" s="8">
        <f t="shared" si="4"/>
        <v>23705.930954554322</v>
      </c>
      <c r="H60" s="8">
        <f t="shared" si="5"/>
        <v>67294.06904544568</v>
      </c>
      <c r="I60" s="6">
        <v>54</v>
      </c>
      <c r="J60" s="20">
        <v>39622</v>
      </c>
    </row>
    <row r="61" spans="1:10" ht="12">
      <c r="A61" s="6">
        <v>55</v>
      </c>
      <c r="B61" s="7">
        <f t="shared" si="2"/>
        <v>206294.06904544568</v>
      </c>
      <c r="C61" s="7">
        <f t="shared" si="0"/>
        <v>1203.3820694317665</v>
      </c>
      <c r="D61" s="7">
        <v>0</v>
      </c>
      <c r="E61" s="7">
        <f t="shared" si="1"/>
        <v>205997.45111487745</v>
      </c>
      <c r="F61" s="7">
        <f t="shared" si="3"/>
        <v>296.6179305682308</v>
      </c>
      <c r="G61" s="8">
        <f t="shared" si="4"/>
        <v>24002.548885122553</v>
      </c>
      <c r="H61" s="8">
        <f t="shared" si="5"/>
        <v>68497.45111487745</v>
      </c>
      <c r="I61" s="6">
        <v>55</v>
      </c>
      <c r="J61" s="20">
        <v>39654</v>
      </c>
    </row>
    <row r="62" spans="1:10" ht="12">
      <c r="A62" s="6">
        <v>56</v>
      </c>
      <c r="B62" s="7">
        <f t="shared" si="2"/>
        <v>205997.45111487745</v>
      </c>
      <c r="C62" s="7">
        <f t="shared" si="0"/>
        <v>1201.6517981701186</v>
      </c>
      <c r="D62" s="7">
        <v>0</v>
      </c>
      <c r="E62" s="7">
        <f t="shared" si="1"/>
        <v>205699.10291304757</v>
      </c>
      <c r="F62" s="7">
        <f t="shared" si="3"/>
        <v>298.3482018298819</v>
      </c>
      <c r="G62" s="8">
        <f t="shared" si="4"/>
        <v>24300.897086952435</v>
      </c>
      <c r="H62" s="8">
        <f t="shared" si="5"/>
        <v>69699.10291304757</v>
      </c>
      <c r="I62" s="6">
        <v>56</v>
      </c>
      <c r="J62" s="20">
        <v>39686</v>
      </c>
    </row>
    <row r="63" spans="1:10" ht="12">
      <c r="A63" s="6">
        <v>57</v>
      </c>
      <c r="B63" s="7">
        <f t="shared" si="2"/>
        <v>205699.10291304757</v>
      </c>
      <c r="C63" s="7">
        <f t="shared" si="0"/>
        <v>1199.9114336594441</v>
      </c>
      <c r="D63" s="7">
        <v>0</v>
      </c>
      <c r="E63" s="7">
        <f t="shared" si="1"/>
        <v>205399.014346707</v>
      </c>
      <c r="F63" s="7">
        <f t="shared" si="3"/>
        <v>300.0885663405643</v>
      </c>
      <c r="G63" s="8">
        <f t="shared" si="4"/>
        <v>24600.985653293</v>
      </c>
      <c r="H63" s="8">
        <f t="shared" si="5"/>
        <v>70899.01434670702</v>
      </c>
      <c r="I63" s="6">
        <v>57</v>
      </c>
      <c r="J63" s="20">
        <v>39718</v>
      </c>
    </row>
    <row r="64" spans="1:10" ht="12">
      <c r="A64" s="6">
        <v>58</v>
      </c>
      <c r="B64" s="7">
        <f t="shared" si="2"/>
        <v>205399.014346707</v>
      </c>
      <c r="C64" s="7">
        <f t="shared" si="0"/>
        <v>1198.1609170224576</v>
      </c>
      <c r="D64" s="7">
        <v>0</v>
      </c>
      <c r="E64" s="7">
        <f t="shared" si="1"/>
        <v>205097.17526372947</v>
      </c>
      <c r="F64" s="7">
        <f t="shared" si="3"/>
        <v>301.8390829775308</v>
      </c>
      <c r="G64" s="8">
        <f t="shared" si="4"/>
        <v>24902.82473627053</v>
      </c>
      <c r="H64" s="8">
        <f t="shared" si="5"/>
        <v>72097.17526372947</v>
      </c>
      <c r="I64" s="6">
        <v>58</v>
      </c>
      <c r="J64" s="20">
        <v>39750</v>
      </c>
    </row>
    <row r="65" spans="1:10" ht="12">
      <c r="A65" s="6">
        <v>59</v>
      </c>
      <c r="B65" s="7">
        <f t="shared" si="2"/>
        <v>205097.17526372947</v>
      </c>
      <c r="C65" s="7">
        <f t="shared" si="0"/>
        <v>1196.400189038422</v>
      </c>
      <c r="D65" s="7">
        <v>0</v>
      </c>
      <c r="E65" s="7">
        <f t="shared" si="1"/>
        <v>204793.5754527679</v>
      </c>
      <c r="F65" s="7">
        <f t="shared" si="3"/>
        <v>303.5998109615757</v>
      </c>
      <c r="G65" s="8">
        <f t="shared" si="4"/>
        <v>25206.424547232105</v>
      </c>
      <c r="H65" s="8">
        <f t="shared" si="5"/>
        <v>73293.5754527679</v>
      </c>
      <c r="I65" s="6">
        <v>59</v>
      </c>
      <c r="J65" s="20">
        <v>39782</v>
      </c>
    </row>
    <row r="66" spans="1:10" ht="12">
      <c r="A66" s="6">
        <v>60</v>
      </c>
      <c r="B66" s="7">
        <f t="shared" si="2"/>
        <v>204793.5754527679</v>
      </c>
      <c r="C66" s="7">
        <f t="shared" si="0"/>
        <v>1194.6291901411462</v>
      </c>
      <c r="D66" s="7">
        <v>0</v>
      </c>
      <c r="E66" s="7">
        <f t="shared" si="1"/>
        <v>204488.20464290906</v>
      </c>
      <c r="F66" s="7">
        <f t="shared" si="3"/>
        <v>305.3708098588395</v>
      </c>
      <c r="G66" s="8">
        <f t="shared" si="4"/>
        <v>25511.795357090945</v>
      </c>
      <c r="H66" s="8">
        <f t="shared" si="5"/>
        <v>74488.20464290904</v>
      </c>
      <c r="I66" s="6">
        <v>60</v>
      </c>
      <c r="J66" s="20">
        <v>39814</v>
      </c>
    </row>
    <row r="67" spans="1:10" ht="12">
      <c r="A67" s="1">
        <v>61</v>
      </c>
      <c r="B67" s="4">
        <f t="shared" si="2"/>
        <v>204488.20464290906</v>
      </c>
      <c r="C67" s="4">
        <f t="shared" si="0"/>
        <v>1192.8478604169695</v>
      </c>
      <c r="D67" s="4">
        <v>0</v>
      </c>
      <c r="E67" s="4">
        <f t="shared" si="1"/>
        <v>204181.05250332603</v>
      </c>
      <c r="F67" s="4">
        <f t="shared" si="3"/>
        <v>307.15213958302047</v>
      </c>
      <c r="G67" s="5">
        <f t="shared" si="4"/>
        <v>25818.947496673965</v>
      </c>
      <c r="H67" s="5">
        <f t="shared" si="5"/>
        <v>75681.052503326</v>
      </c>
      <c r="I67" s="1">
        <v>61</v>
      </c>
      <c r="J67" s="18">
        <v>39846</v>
      </c>
    </row>
    <row r="68" spans="1:10" ht="12">
      <c r="A68" s="1">
        <v>62</v>
      </c>
      <c r="B68" s="4">
        <f t="shared" si="2"/>
        <v>204181.05250332603</v>
      </c>
      <c r="C68" s="4">
        <f t="shared" si="0"/>
        <v>1191.0561396027354</v>
      </c>
      <c r="D68" s="4">
        <v>0</v>
      </c>
      <c r="E68" s="4">
        <f t="shared" si="1"/>
        <v>203872.10864292877</v>
      </c>
      <c r="F68" s="4">
        <f t="shared" si="3"/>
        <v>308.9438603972667</v>
      </c>
      <c r="G68" s="5">
        <f t="shared" si="4"/>
        <v>26127.891357071232</v>
      </c>
      <c r="H68" s="5">
        <f t="shared" si="5"/>
        <v>76872.10864292874</v>
      </c>
      <c r="I68" s="1">
        <v>62</v>
      </c>
      <c r="J68" s="18">
        <v>39878</v>
      </c>
    </row>
    <row r="69" spans="1:10" ht="12">
      <c r="A69" s="1">
        <v>63</v>
      </c>
      <c r="B69" s="4">
        <f t="shared" si="2"/>
        <v>203872.10864292877</v>
      </c>
      <c r="C69" s="4">
        <f t="shared" si="0"/>
        <v>1189.2539670837511</v>
      </c>
      <c r="D69" s="4">
        <v>0</v>
      </c>
      <c r="E69" s="4">
        <f t="shared" si="1"/>
        <v>203561.36261001253</v>
      </c>
      <c r="F69" s="4">
        <f t="shared" si="3"/>
        <v>310.74603291624226</v>
      </c>
      <c r="G69" s="5">
        <f t="shared" si="4"/>
        <v>26438.637389987474</v>
      </c>
      <c r="H69" s="5">
        <f t="shared" si="5"/>
        <v>78061.3626100125</v>
      </c>
      <c r="I69" s="1">
        <v>63</v>
      </c>
      <c r="J69" s="18">
        <v>39910</v>
      </c>
    </row>
    <row r="70" spans="1:10" ht="12">
      <c r="A70" s="1">
        <v>64</v>
      </c>
      <c r="B70" s="4">
        <f t="shared" si="2"/>
        <v>203561.36261001253</v>
      </c>
      <c r="C70" s="4">
        <f t="shared" si="0"/>
        <v>1187.44128189174</v>
      </c>
      <c r="D70" s="4">
        <v>0</v>
      </c>
      <c r="E70" s="4">
        <f t="shared" si="1"/>
        <v>203248.80389190427</v>
      </c>
      <c r="F70" s="4">
        <f t="shared" si="3"/>
        <v>312.5587181082519</v>
      </c>
      <c r="G70" s="5">
        <f t="shared" si="4"/>
        <v>26751.196108095726</v>
      </c>
      <c r="H70" s="5">
        <f t="shared" si="5"/>
        <v>79248.80389190423</v>
      </c>
      <c r="I70" s="1">
        <v>64</v>
      </c>
      <c r="J70" s="18">
        <v>39942</v>
      </c>
    </row>
    <row r="71" spans="1:10" ht="12">
      <c r="A71" s="1">
        <v>65</v>
      </c>
      <c r="B71" s="4">
        <f t="shared" si="2"/>
        <v>203248.80389190427</v>
      </c>
      <c r="C71" s="4">
        <f aca="true" t="shared" si="6" ref="C71:C134">IF(($B$1/12*B71)&lt;0,0,($B$1/12*B71))</f>
        <v>1185.618022702775</v>
      </c>
      <c r="D71" s="4">
        <v>0</v>
      </c>
      <c r="E71" s="4">
        <f aca="true" t="shared" si="7" ref="E71:E134">+B71+C71-D71-MONTHLY_PAYMENT</f>
        <v>202934.42191460705</v>
      </c>
      <c r="F71" s="4">
        <f t="shared" si="3"/>
        <v>314.38197729722015</v>
      </c>
      <c r="G71" s="5">
        <f t="shared" si="4"/>
        <v>27065.578085392946</v>
      </c>
      <c r="H71" s="5">
        <f t="shared" si="5"/>
        <v>80434.42191460701</v>
      </c>
      <c r="I71" s="1">
        <v>65</v>
      </c>
      <c r="J71" s="18">
        <v>39974</v>
      </c>
    </row>
    <row r="72" spans="1:10" ht="12">
      <c r="A72" s="1">
        <v>66</v>
      </c>
      <c r="B72" s="4">
        <f aca="true" t="shared" si="8" ref="B72:B135">IF(E71&lt;0,0,E71)</f>
        <v>202934.42191460705</v>
      </c>
      <c r="C72" s="4">
        <f t="shared" si="6"/>
        <v>1183.7841278352078</v>
      </c>
      <c r="D72" s="4">
        <v>0</v>
      </c>
      <c r="E72" s="4">
        <f t="shared" si="7"/>
        <v>202618.20604244227</v>
      </c>
      <c r="F72" s="4">
        <f aca="true" t="shared" si="9" ref="F72:F135">+E71-E72</f>
        <v>316.21587216478656</v>
      </c>
      <c r="G72" s="5">
        <f aca="true" t="shared" si="10" ref="G72:G135">+G71+F72</f>
        <v>27381.793957557733</v>
      </c>
      <c r="H72" s="5">
        <f t="shared" si="5"/>
        <v>81618.20604244222</v>
      </c>
      <c r="I72" s="1">
        <v>66</v>
      </c>
      <c r="J72" s="18">
        <v>40006</v>
      </c>
    </row>
    <row r="73" spans="1:10" ht="12">
      <c r="A73" s="1">
        <v>67</v>
      </c>
      <c r="B73" s="4">
        <f t="shared" si="8"/>
        <v>202618.20604244227</v>
      </c>
      <c r="C73" s="4">
        <f t="shared" si="6"/>
        <v>1181.93953524758</v>
      </c>
      <c r="D73" s="4">
        <v>0</v>
      </c>
      <c r="E73" s="4">
        <f t="shared" si="7"/>
        <v>202300.14557768984</v>
      </c>
      <c r="F73" s="4">
        <f t="shared" si="9"/>
        <v>318.06046475243056</v>
      </c>
      <c r="G73" s="5">
        <f t="shared" si="10"/>
        <v>27699.854422310163</v>
      </c>
      <c r="H73" s="5">
        <f aca="true" t="shared" si="11" ref="H73:H136">H72+C73</f>
        <v>82800.14557768981</v>
      </c>
      <c r="I73" s="1">
        <v>67</v>
      </c>
      <c r="J73" s="18">
        <v>40038</v>
      </c>
    </row>
    <row r="74" spans="1:10" ht="12">
      <c r="A74" s="1">
        <v>68</v>
      </c>
      <c r="B74" s="4">
        <f t="shared" si="8"/>
        <v>202300.14557768984</v>
      </c>
      <c r="C74" s="4">
        <f t="shared" si="6"/>
        <v>1180.0841825365242</v>
      </c>
      <c r="D74" s="4">
        <v>0</v>
      </c>
      <c r="E74" s="4">
        <f t="shared" si="7"/>
        <v>201980.22976022636</v>
      </c>
      <c r="F74" s="4">
        <f t="shared" si="9"/>
        <v>319.91581746347947</v>
      </c>
      <c r="G74" s="5">
        <f t="shared" si="10"/>
        <v>28019.770239773643</v>
      </c>
      <c r="H74" s="5">
        <f t="shared" si="11"/>
        <v>83980.22976022633</v>
      </c>
      <c r="I74" s="1">
        <v>68</v>
      </c>
      <c r="J74" s="18">
        <v>40070</v>
      </c>
    </row>
    <row r="75" spans="1:10" ht="12">
      <c r="A75" s="1">
        <v>69</v>
      </c>
      <c r="B75" s="4">
        <f t="shared" si="8"/>
        <v>201980.22976022636</v>
      </c>
      <c r="C75" s="4">
        <f t="shared" si="6"/>
        <v>1178.2180069346539</v>
      </c>
      <c r="D75" s="4">
        <v>0</v>
      </c>
      <c r="E75" s="4">
        <f t="shared" si="7"/>
        <v>201658.447767161</v>
      </c>
      <c r="F75" s="4">
        <f t="shared" si="9"/>
        <v>321.7819930653495</v>
      </c>
      <c r="G75" s="5">
        <f t="shared" si="10"/>
        <v>28341.552232838992</v>
      </c>
      <c r="H75" s="5">
        <f t="shared" si="11"/>
        <v>85158.44776716098</v>
      </c>
      <c r="I75" s="1">
        <v>69</v>
      </c>
      <c r="J75" s="18">
        <v>40102</v>
      </c>
    </row>
    <row r="76" spans="1:10" ht="12">
      <c r="A76" s="1">
        <v>70</v>
      </c>
      <c r="B76" s="4">
        <f t="shared" si="8"/>
        <v>201658.447767161</v>
      </c>
      <c r="C76" s="4">
        <f t="shared" si="6"/>
        <v>1176.3409453084394</v>
      </c>
      <c r="D76" s="4">
        <v>0</v>
      </c>
      <c r="E76" s="4">
        <f t="shared" si="7"/>
        <v>201334.78871246945</v>
      </c>
      <c r="F76" s="4">
        <f t="shared" si="9"/>
        <v>323.65905469155405</v>
      </c>
      <c r="G76" s="5">
        <f t="shared" si="10"/>
        <v>28665.211287530547</v>
      </c>
      <c r="H76" s="5">
        <f t="shared" si="11"/>
        <v>86334.78871246942</v>
      </c>
      <c r="I76" s="1">
        <v>70</v>
      </c>
      <c r="J76" s="18">
        <v>40134</v>
      </c>
    </row>
    <row r="77" spans="1:10" ht="12">
      <c r="A77" s="1">
        <v>71</v>
      </c>
      <c r="B77" s="4">
        <f t="shared" si="8"/>
        <v>201334.78871246945</v>
      </c>
      <c r="C77" s="4">
        <f t="shared" si="6"/>
        <v>1174.452934156072</v>
      </c>
      <c r="D77" s="4">
        <v>0</v>
      </c>
      <c r="E77" s="4">
        <f t="shared" si="7"/>
        <v>201009.24164662554</v>
      </c>
      <c r="F77" s="4">
        <f t="shared" si="9"/>
        <v>325.54706584391533</v>
      </c>
      <c r="G77" s="5">
        <f t="shared" si="10"/>
        <v>28990.758353374462</v>
      </c>
      <c r="H77" s="5">
        <f t="shared" si="11"/>
        <v>87509.2416466255</v>
      </c>
      <c r="I77" s="1">
        <v>71</v>
      </c>
      <c r="J77" s="18">
        <v>40166</v>
      </c>
    </row>
    <row r="78" spans="1:10" ht="12">
      <c r="A78" s="1">
        <v>72</v>
      </c>
      <c r="B78" s="4">
        <f t="shared" si="8"/>
        <v>201009.24164662554</v>
      </c>
      <c r="C78" s="4">
        <f t="shared" si="6"/>
        <v>1172.5539096053158</v>
      </c>
      <c r="D78" s="4">
        <v>0</v>
      </c>
      <c r="E78" s="4">
        <f t="shared" si="7"/>
        <v>200681.79555623085</v>
      </c>
      <c r="F78" s="4">
        <f t="shared" si="9"/>
        <v>327.44609039468924</v>
      </c>
      <c r="G78" s="5">
        <f t="shared" si="10"/>
        <v>29318.20444376915</v>
      </c>
      <c r="H78" s="5">
        <f t="shared" si="11"/>
        <v>88681.7955562308</v>
      </c>
      <c r="I78" s="1">
        <v>72</v>
      </c>
      <c r="J78" s="18">
        <v>40198</v>
      </c>
    </row>
    <row r="79" spans="1:10" ht="12">
      <c r="A79" s="6">
        <v>73</v>
      </c>
      <c r="B79" s="7">
        <f t="shared" si="8"/>
        <v>200681.79555623085</v>
      </c>
      <c r="C79" s="7">
        <f t="shared" si="6"/>
        <v>1170.6438074113466</v>
      </c>
      <c r="D79" s="7">
        <v>0</v>
      </c>
      <c r="E79" s="7">
        <f t="shared" si="7"/>
        <v>200352.4393636422</v>
      </c>
      <c r="F79" s="7">
        <f t="shared" si="9"/>
        <v>329.35619258866063</v>
      </c>
      <c r="G79" s="8">
        <f t="shared" si="10"/>
        <v>29647.56063635781</v>
      </c>
      <c r="H79" s="8">
        <f t="shared" si="11"/>
        <v>89852.43936364216</v>
      </c>
      <c r="I79" s="6">
        <v>73</v>
      </c>
      <c r="J79" s="20">
        <v>40230</v>
      </c>
    </row>
    <row r="80" spans="1:10" ht="12">
      <c r="A80" s="6">
        <v>74</v>
      </c>
      <c r="B80" s="7">
        <f t="shared" si="8"/>
        <v>200352.4393636422</v>
      </c>
      <c r="C80" s="7">
        <f t="shared" si="6"/>
        <v>1168.7225629545794</v>
      </c>
      <c r="D80" s="7">
        <v>0</v>
      </c>
      <c r="E80" s="7">
        <f t="shared" si="7"/>
        <v>200021.16192659677</v>
      </c>
      <c r="F80" s="7">
        <f t="shared" si="9"/>
        <v>331.27743704541354</v>
      </c>
      <c r="G80" s="8">
        <f t="shared" si="10"/>
        <v>29978.838073403225</v>
      </c>
      <c r="H80" s="8">
        <f t="shared" si="11"/>
        <v>91021.16192659675</v>
      </c>
      <c r="I80" s="6">
        <v>74</v>
      </c>
      <c r="J80" s="20">
        <v>40262</v>
      </c>
    </row>
    <row r="81" spans="1:10" ht="12">
      <c r="A81" s="6">
        <v>75</v>
      </c>
      <c r="B81" s="7">
        <f t="shared" si="8"/>
        <v>200021.16192659677</v>
      </c>
      <c r="C81" s="7">
        <f t="shared" si="6"/>
        <v>1166.7901112384811</v>
      </c>
      <c r="D81" s="7">
        <v>0</v>
      </c>
      <c r="E81" s="7">
        <f t="shared" si="7"/>
        <v>199687.95203783526</v>
      </c>
      <c r="F81" s="7">
        <f t="shared" si="9"/>
        <v>333.20988876151387</v>
      </c>
      <c r="G81" s="8">
        <f t="shared" si="10"/>
        <v>30312.04796216474</v>
      </c>
      <c r="H81" s="8">
        <f t="shared" si="11"/>
        <v>92187.95203783523</v>
      </c>
      <c r="I81" s="6">
        <v>75</v>
      </c>
      <c r="J81" s="20">
        <v>40294</v>
      </c>
    </row>
    <row r="82" spans="1:10" ht="12">
      <c r="A82" s="6">
        <v>76</v>
      </c>
      <c r="B82" s="7">
        <f t="shared" si="8"/>
        <v>199687.95203783526</v>
      </c>
      <c r="C82" s="7">
        <f t="shared" si="6"/>
        <v>1164.8463868873723</v>
      </c>
      <c r="D82" s="7">
        <v>0</v>
      </c>
      <c r="E82" s="7">
        <f t="shared" si="7"/>
        <v>199352.79842472263</v>
      </c>
      <c r="F82" s="7">
        <f t="shared" si="9"/>
        <v>335.15361311263405</v>
      </c>
      <c r="G82" s="8">
        <f t="shared" si="10"/>
        <v>30647.201575277373</v>
      </c>
      <c r="H82" s="8">
        <f t="shared" si="11"/>
        <v>93352.7984247226</v>
      </c>
      <c r="I82" s="6">
        <v>76</v>
      </c>
      <c r="J82" s="20">
        <v>40326</v>
      </c>
    </row>
    <row r="83" spans="1:10" ht="12">
      <c r="A83" s="6">
        <v>77</v>
      </c>
      <c r="B83" s="7">
        <f t="shared" si="8"/>
        <v>199352.79842472263</v>
      </c>
      <c r="C83" s="7">
        <f t="shared" si="6"/>
        <v>1162.8913241442153</v>
      </c>
      <c r="D83" s="7">
        <v>0</v>
      </c>
      <c r="E83" s="7">
        <f t="shared" si="7"/>
        <v>199015.68974886683</v>
      </c>
      <c r="F83" s="7">
        <f t="shared" si="9"/>
        <v>337.108675855794</v>
      </c>
      <c r="G83" s="8">
        <f t="shared" si="10"/>
        <v>30984.310251133167</v>
      </c>
      <c r="H83" s="8">
        <f t="shared" si="11"/>
        <v>94515.68974886682</v>
      </c>
      <c r="I83" s="6">
        <v>77</v>
      </c>
      <c r="J83" s="20">
        <v>40358</v>
      </c>
    </row>
    <row r="84" spans="1:10" ht="12">
      <c r="A84" s="6">
        <v>78</v>
      </c>
      <c r="B84" s="7">
        <f t="shared" si="8"/>
        <v>199015.68974886683</v>
      </c>
      <c r="C84" s="7">
        <f t="shared" si="6"/>
        <v>1160.92485686839</v>
      </c>
      <c r="D84" s="7">
        <v>0</v>
      </c>
      <c r="E84" s="7">
        <f t="shared" si="7"/>
        <v>198676.61460573523</v>
      </c>
      <c r="F84" s="7">
        <f t="shared" si="9"/>
        <v>339.0751431316021</v>
      </c>
      <c r="G84" s="8">
        <f t="shared" si="10"/>
        <v>31323.38539426477</v>
      </c>
      <c r="H84" s="8">
        <f t="shared" si="11"/>
        <v>95676.6146057352</v>
      </c>
      <c r="I84" s="6">
        <v>78</v>
      </c>
      <c r="J84" s="20">
        <v>40390</v>
      </c>
    </row>
    <row r="85" spans="1:10" ht="12">
      <c r="A85" s="6">
        <v>79</v>
      </c>
      <c r="B85" s="7">
        <f t="shared" si="8"/>
        <v>198676.61460573523</v>
      </c>
      <c r="C85" s="7">
        <f t="shared" si="6"/>
        <v>1158.9469185334556</v>
      </c>
      <c r="D85" s="7">
        <v>0</v>
      </c>
      <c r="E85" s="7">
        <f t="shared" si="7"/>
        <v>198335.56152426868</v>
      </c>
      <c r="F85" s="7">
        <f t="shared" si="9"/>
        <v>341.05308146655443</v>
      </c>
      <c r="G85" s="8">
        <f t="shared" si="10"/>
        <v>31664.438475731324</v>
      </c>
      <c r="H85" s="8">
        <f t="shared" si="11"/>
        <v>96835.56152426866</v>
      </c>
      <c r="I85" s="6">
        <v>79</v>
      </c>
      <c r="J85" s="20">
        <v>40422</v>
      </c>
    </row>
    <row r="86" spans="1:10" ht="12">
      <c r="A86" s="6">
        <v>80</v>
      </c>
      <c r="B86" s="7">
        <f t="shared" si="8"/>
        <v>198335.56152426868</v>
      </c>
      <c r="C86" s="7">
        <f t="shared" si="6"/>
        <v>1156.9574422249007</v>
      </c>
      <c r="D86" s="7">
        <v>0</v>
      </c>
      <c r="E86" s="7">
        <f t="shared" si="7"/>
        <v>197992.51896649358</v>
      </c>
      <c r="F86" s="7">
        <f t="shared" si="9"/>
        <v>343.04255777510116</v>
      </c>
      <c r="G86" s="8">
        <f t="shared" si="10"/>
        <v>32007.481033506425</v>
      </c>
      <c r="H86" s="8">
        <f t="shared" si="11"/>
        <v>97992.51896649356</v>
      </c>
      <c r="I86" s="6">
        <v>80</v>
      </c>
      <c r="J86" s="20">
        <v>40454</v>
      </c>
    </row>
    <row r="87" spans="1:10" ht="12">
      <c r="A87" s="6">
        <v>81</v>
      </c>
      <c r="B87" s="7">
        <f t="shared" si="8"/>
        <v>197992.51896649358</v>
      </c>
      <c r="C87" s="7">
        <f t="shared" si="6"/>
        <v>1154.9563606378792</v>
      </c>
      <c r="D87" s="7">
        <v>0</v>
      </c>
      <c r="E87" s="7">
        <f t="shared" si="7"/>
        <v>197647.47532713145</v>
      </c>
      <c r="F87" s="7">
        <f t="shared" si="9"/>
        <v>345.0436393621203</v>
      </c>
      <c r="G87" s="8">
        <f t="shared" si="10"/>
        <v>32352.524672868545</v>
      </c>
      <c r="H87" s="8">
        <f t="shared" si="11"/>
        <v>99147.47532713144</v>
      </c>
      <c r="I87" s="6">
        <v>81</v>
      </c>
      <c r="J87" s="20">
        <v>40486</v>
      </c>
    </row>
    <row r="88" spans="1:10" ht="12">
      <c r="A88" s="6">
        <v>82</v>
      </c>
      <c r="B88" s="7">
        <f t="shared" si="8"/>
        <v>197647.47532713145</v>
      </c>
      <c r="C88" s="7">
        <f t="shared" si="6"/>
        <v>1152.9436060749335</v>
      </c>
      <c r="D88" s="7">
        <v>0</v>
      </c>
      <c r="E88" s="7">
        <f t="shared" si="7"/>
        <v>197300.41893320638</v>
      </c>
      <c r="F88" s="7">
        <f t="shared" si="9"/>
        <v>347.05639392507146</v>
      </c>
      <c r="G88" s="8">
        <f t="shared" si="10"/>
        <v>32699.581066793617</v>
      </c>
      <c r="H88" s="8">
        <f t="shared" si="11"/>
        <v>100300.41893320637</v>
      </c>
      <c r="I88" s="6">
        <v>82</v>
      </c>
      <c r="J88" s="20">
        <v>40518</v>
      </c>
    </row>
    <row r="89" spans="1:10" ht="12">
      <c r="A89" s="6">
        <v>83</v>
      </c>
      <c r="B89" s="7">
        <f t="shared" si="8"/>
        <v>197300.41893320638</v>
      </c>
      <c r="C89" s="7">
        <f t="shared" si="6"/>
        <v>1150.9191104437039</v>
      </c>
      <c r="D89" s="7">
        <v>0</v>
      </c>
      <c r="E89" s="7">
        <f t="shared" si="7"/>
        <v>196951.3380436501</v>
      </c>
      <c r="F89" s="7">
        <f t="shared" si="9"/>
        <v>349.080889556295</v>
      </c>
      <c r="G89" s="8">
        <f t="shared" si="10"/>
        <v>33048.66195634991</v>
      </c>
      <c r="H89" s="8">
        <f t="shared" si="11"/>
        <v>101451.33804365007</v>
      </c>
      <c r="I89" s="6">
        <v>83</v>
      </c>
      <c r="J89" s="20">
        <v>40550</v>
      </c>
    </row>
    <row r="90" spans="1:10" ht="12">
      <c r="A90" s="6">
        <v>84</v>
      </c>
      <c r="B90" s="7">
        <f t="shared" si="8"/>
        <v>196951.3380436501</v>
      </c>
      <c r="C90" s="7">
        <f t="shared" si="6"/>
        <v>1148.8828052546255</v>
      </c>
      <c r="D90" s="7">
        <v>0</v>
      </c>
      <c r="E90" s="7">
        <f t="shared" si="7"/>
        <v>196600.22084890472</v>
      </c>
      <c r="F90" s="7">
        <f t="shared" si="9"/>
        <v>351.1171947453695</v>
      </c>
      <c r="G90" s="8">
        <f t="shared" si="10"/>
        <v>33399.77915109528</v>
      </c>
      <c r="H90" s="8">
        <f t="shared" si="11"/>
        <v>102600.2208489047</v>
      </c>
      <c r="I90" s="6">
        <v>84</v>
      </c>
      <c r="J90" s="20">
        <v>40582</v>
      </c>
    </row>
    <row r="91" spans="1:10" ht="12">
      <c r="A91" s="1">
        <v>85</v>
      </c>
      <c r="B91" s="4">
        <f t="shared" si="8"/>
        <v>196600.22084890472</v>
      </c>
      <c r="C91" s="4">
        <f t="shared" si="6"/>
        <v>1146.834621618611</v>
      </c>
      <c r="D91" s="4">
        <v>0</v>
      </c>
      <c r="E91" s="4">
        <f t="shared" si="7"/>
        <v>196247.05547052334</v>
      </c>
      <c r="F91" s="4">
        <f t="shared" si="9"/>
        <v>353.16537838138174</v>
      </c>
      <c r="G91" s="5">
        <f t="shared" si="10"/>
        <v>33752.94452947666</v>
      </c>
      <c r="H91" s="5">
        <f t="shared" si="11"/>
        <v>103747.05547052331</v>
      </c>
      <c r="I91" s="1">
        <v>85</v>
      </c>
      <c r="J91" s="18">
        <v>40614</v>
      </c>
    </row>
    <row r="92" spans="1:10" ht="12">
      <c r="A92" s="1">
        <v>86</v>
      </c>
      <c r="B92" s="4">
        <f t="shared" si="8"/>
        <v>196247.05547052334</v>
      </c>
      <c r="C92" s="4">
        <f t="shared" si="6"/>
        <v>1144.7744902447196</v>
      </c>
      <c r="D92" s="4">
        <v>0</v>
      </c>
      <c r="E92" s="4">
        <f t="shared" si="7"/>
        <v>195891.82996076805</v>
      </c>
      <c r="F92" s="4">
        <f t="shared" si="9"/>
        <v>355.2255097552843</v>
      </c>
      <c r="G92" s="5">
        <f t="shared" si="10"/>
        <v>34108.17003923195</v>
      </c>
      <c r="H92" s="5">
        <f t="shared" si="11"/>
        <v>104891.82996076802</v>
      </c>
      <c r="I92" s="1">
        <v>86</v>
      </c>
      <c r="J92" s="18">
        <v>40646</v>
      </c>
    </row>
    <row r="93" spans="1:10" ht="12">
      <c r="A93" s="1">
        <v>87</v>
      </c>
      <c r="B93" s="4">
        <f t="shared" si="8"/>
        <v>195891.82996076805</v>
      </c>
      <c r="C93" s="4">
        <f t="shared" si="6"/>
        <v>1142.7023414378136</v>
      </c>
      <c r="D93" s="4">
        <v>0</v>
      </c>
      <c r="E93" s="4">
        <f t="shared" si="7"/>
        <v>195534.53230220586</v>
      </c>
      <c r="F93" s="4">
        <f t="shared" si="9"/>
        <v>357.29765856219456</v>
      </c>
      <c r="G93" s="5">
        <f t="shared" si="10"/>
        <v>34465.46769779414</v>
      </c>
      <c r="H93" s="5">
        <f t="shared" si="11"/>
        <v>106034.53230220584</v>
      </c>
      <c r="I93" s="1">
        <v>87</v>
      </c>
      <c r="J93" s="18">
        <v>40678</v>
      </c>
    </row>
    <row r="94" spans="1:10" ht="12">
      <c r="A94" s="1">
        <v>88</v>
      </c>
      <c r="B94" s="4">
        <f t="shared" si="8"/>
        <v>195534.53230220586</v>
      </c>
      <c r="C94" s="4">
        <f t="shared" si="6"/>
        <v>1140.618105096201</v>
      </c>
      <c r="D94" s="4">
        <v>0</v>
      </c>
      <c r="E94" s="4">
        <f t="shared" si="7"/>
        <v>195175.15040730205</v>
      </c>
      <c r="F94" s="4">
        <f t="shared" si="9"/>
        <v>359.38189490381046</v>
      </c>
      <c r="G94" s="5">
        <f t="shared" si="10"/>
        <v>34824.84959269795</v>
      </c>
      <c r="H94" s="5">
        <f t="shared" si="11"/>
        <v>107175.15040730205</v>
      </c>
      <c r="I94" s="1">
        <v>88</v>
      </c>
      <c r="J94" s="18">
        <v>40710</v>
      </c>
    </row>
    <row r="95" spans="1:10" ht="12">
      <c r="A95" s="1">
        <v>89</v>
      </c>
      <c r="B95" s="4">
        <f t="shared" si="8"/>
        <v>195175.15040730205</v>
      </c>
      <c r="C95" s="4">
        <f t="shared" si="6"/>
        <v>1138.521710709262</v>
      </c>
      <c r="D95" s="4">
        <v>0</v>
      </c>
      <c r="E95" s="4">
        <f t="shared" si="7"/>
        <v>194813.6721180113</v>
      </c>
      <c r="F95" s="4">
        <f t="shared" si="9"/>
        <v>361.47828929073876</v>
      </c>
      <c r="G95" s="5">
        <f t="shared" si="10"/>
        <v>35186.32788198869</v>
      </c>
      <c r="H95" s="5">
        <f t="shared" si="11"/>
        <v>108313.67211801131</v>
      </c>
      <c r="I95" s="1">
        <v>89</v>
      </c>
      <c r="J95" s="18">
        <v>40742</v>
      </c>
    </row>
    <row r="96" spans="1:10" ht="12">
      <c r="A96" s="1">
        <v>90</v>
      </c>
      <c r="B96" s="4">
        <f t="shared" si="8"/>
        <v>194813.6721180113</v>
      </c>
      <c r="C96" s="4">
        <f t="shared" si="6"/>
        <v>1136.413087355066</v>
      </c>
      <c r="D96" s="4">
        <v>0</v>
      </c>
      <c r="E96" s="4">
        <f t="shared" si="7"/>
        <v>194450.08520536637</v>
      </c>
      <c r="F96" s="4">
        <f t="shared" si="9"/>
        <v>363.58691264493973</v>
      </c>
      <c r="G96" s="5">
        <f t="shared" si="10"/>
        <v>35549.91479463363</v>
      </c>
      <c r="H96" s="5">
        <f t="shared" si="11"/>
        <v>109450.08520536637</v>
      </c>
      <c r="I96" s="1">
        <v>90</v>
      </c>
      <c r="J96" s="18">
        <v>40774</v>
      </c>
    </row>
    <row r="97" spans="1:10" ht="12">
      <c r="A97" s="1">
        <v>91</v>
      </c>
      <c r="B97" s="4">
        <f t="shared" si="8"/>
        <v>194450.08520536637</v>
      </c>
      <c r="C97" s="4">
        <f t="shared" si="6"/>
        <v>1134.2921636979706</v>
      </c>
      <c r="D97" s="4">
        <v>0</v>
      </c>
      <c r="E97" s="4">
        <f t="shared" si="7"/>
        <v>194084.37736906434</v>
      </c>
      <c r="F97" s="4">
        <f t="shared" si="9"/>
        <v>365.7078363020264</v>
      </c>
      <c r="G97" s="5">
        <f t="shared" si="10"/>
        <v>35915.62263093566</v>
      </c>
      <c r="H97" s="5">
        <f t="shared" si="11"/>
        <v>110584.37736906434</v>
      </c>
      <c r="I97" s="1">
        <v>91</v>
      </c>
      <c r="J97" s="18">
        <v>40806</v>
      </c>
    </row>
    <row r="98" spans="1:10" ht="12">
      <c r="A98" s="1">
        <v>92</v>
      </c>
      <c r="B98" s="4">
        <f t="shared" si="8"/>
        <v>194084.37736906434</v>
      </c>
      <c r="C98" s="4">
        <f t="shared" si="6"/>
        <v>1132.1588679862086</v>
      </c>
      <c r="D98" s="4">
        <v>0</v>
      </c>
      <c r="E98" s="4">
        <f t="shared" si="7"/>
        <v>193716.53623705055</v>
      </c>
      <c r="F98" s="4">
        <f t="shared" si="9"/>
        <v>367.8411320137966</v>
      </c>
      <c r="G98" s="5">
        <f t="shared" si="10"/>
        <v>36283.463762949454</v>
      </c>
      <c r="H98" s="5">
        <f t="shared" si="11"/>
        <v>111716.53623705055</v>
      </c>
      <c r="I98" s="1">
        <v>92</v>
      </c>
      <c r="J98" s="18">
        <v>40838</v>
      </c>
    </row>
    <row r="99" spans="1:10" ht="12">
      <c r="A99" s="1">
        <v>93</v>
      </c>
      <c r="B99" s="4">
        <f t="shared" si="8"/>
        <v>193716.53623705055</v>
      </c>
      <c r="C99" s="4">
        <f t="shared" si="6"/>
        <v>1130.0131280494616</v>
      </c>
      <c r="D99" s="4">
        <v>0</v>
      </c>
      <c r="E99" s="4">
        <f t="shared" si="7"/>
        <v>193346.5493651</v>
      </c>
      <c r="F99" s="4">
        <f t="shared" si="9"/>
        <v>369.9868719505321</v>
      </c>
      <c r="G99" s="5">
        <f t="shared" si="10"/>
        <v>36653.450634899986</v>
      </c>
      <c r="H99" s="5">
        <f t="shared" si="11"/>
        <v>112846.54936510001</v>
      </c>
      <c r="I99" s="1">
        <v>93</v>
      </c>
      <c r="J99" s="18">
        <v>40870</v>
      </c>
    </row>
    <row r="100" spans="1:10" ht="12">
      <c r="A100" s="1">
        <v>94</v>
      </c>
      <c r="B100" s="4">
        <f t="shared" si="8"/>
        <v>193346.5493651</v>
      </c>
      <c r="C100" s="4">
        <f t="shared" si="6"/>
        <v>1127.8548712964168</v>
      </c>
      <c r="D100" s="4">
        <v>0</v>
      </c>
      <c r="E100" s="4">
        <f t="shared" si="7"/>
        <v>192974.40423639643</v>
      </c>
      <c r="F100" s="4">
        <f t="shared" si="9"/>
        <v>372.14512870358885</v>
      </c>
      <c r="G100" s="5">
        <f t="shared" si="10"/>
        <v>37025.595763603575</v>
      </c>
      <c r="H100" s="5">
        <f t="shared" si="11"/>
        <v>113974.40423639643</v>
      </c>
      <c r="I100" s="1">
        <v>94</v>
      </c>
      <c r="J100" s="18">
        <v>40902</v>
      </c>
    </row>
    <row r="101" spans="1:10" ht="12">
      <c r="A101" s="1">
        <v>95</v>
      </c>
      <c r="B101" s="4">
        <f t="shared" si="8"/>
        <v>192974.40423639643</v>
      </c>
      <c r="C101" s="4">
        <f t="shared" si="6"/>
        <v>1125.6840247123125</v>
      </c>
      <c r="D101" s="4">
        <v>0</v>
      </c>
      <c r="E101" s="4">
        <f t="shared" si="7"/>
        <v>192600.08826110873</v>
      </c>
      <c r="F101" s="4">
        <f t="shared" si="9"/>
        <v>374.31597528769635</v>
      </c>
      <c r="G101" s="5">
        <f t="shared" si="10"/>
        <v>37399.91173889127</v>
      </c>
      <c r="H101" s="5">
        <f t="shared" si="11"/>
        <v>115100.08826110874</v>
      </c>
      <c r="I101" s="1">
        <v>95</v>
      </c>
      <c r="J101" s="18">
        <v>40934</v>
      </c>
    </row>
    <row r="102" spans="1:10" ht="12">
      <c r="A102" s="1">
        <v>96</v>
      </c>
      <c r="B102" s="4">
        <f t="shared" si="8"/>
        <v>192600.08826110873</v>
      </c>
      <c r="C102" s="4">
        <f t="shared" si="6"/>
        <v>1123.5005148564676</v>
      </c>
      <c r="D102" s="4">
        <v>0</v>
      </c>
      <c r="E102" s="4">
        <f t="shared" si="7"/>
        <v>192223.5887759652</v>
      </c>
      <c r="F102" s="4">
        <f t="shared" si="9"/>
        <v>376.49948514351854</v>
      </c>
      <c r="G102" s="5">
        <f t="shared" si="10"/>
        <v>37776.41122403479</v>
      </c>
      <c r="H102" s="5">
        <f t="shared" si="11"/>
        <v>116223.58877596521</v>
      </c>
      <c r="I102" s="1">
        <v>96</v>
      </c>
      <c r="J102" s="18">
        <v>40966</v>
      </c>
    </row>
    <row r="103" spans="1:10" ht="12">
      <c r="A103" s="6">
        <v>97</v>
      </c>
      <c r="B103" s="7">
        <f t="shared" si="8"/>
        <v>192223.5887759652</v>
      </c>
      <c r="C103" s="7">
        <f t="shared" si="6"/>
        <v>1121.3042678597972</v>
      </c>
      <c r="D103" s="7">
        <v>0</v>
      </c>
      <c r="E103" s="7">
        <f t="shared" si="7"/>
        <v>191844.893043825</v>
      </c>
      <c r="F103" s="7">
        <f t="shared" si="9"/>
        <v>378.6957321402151</v>
      </c>
      <c r="G103" s="8">
        <f t="shared" si="10"/>
        <v>38155.106956175005</v>
      </c>
      <c r="H103" s="8">
        <f t="shared" si="11"/>
        <v>117344.89304382501</v>
      </c>
      <c r="I103" s="6">
        <v>97</v>
      </c>
      <c r="J103" s="20">
        <v>40998</v>
      </c>
    </row>
    <row r="104" spans="1:10" ht="12">
      <c r="A104" s="6">
        <v>98</v>
      </c>
      <c r="B104" s="7">
        <f t="shared" si="8"/>
        <v>191844.893043825</v>
      </c>
      <c r="C104" s="7">
        <f t="shared" si="6"/>
        <v>1119.0952094223126</v>
      </c>
      <c r="D104" s="7">
        <v>0</v>
      </c>
      <c r="E104" s="7">
        <f t="shared" si="7"/>
        <v>191463.9882532473</v>
      </c>
      <c r="F104" s="7">
        <f t="shared" si="9"/>
        <v>380.90479057768243</v>
      </c>
      <c r="G104" s="8">
        <f t="shared" si="10"/>
        <v>38536.01174675269</v>
      </c>
      <c r="H104" s="8">
        <f t="shared" si="11"/>
        <v>118463.98825324733</v>
      </c>
      <c r="I104" s="6">
        <v>98</v>
      </c>
      <c r="J104" s="20">
        <v>41030</v>
      </c>
    </row>
    <row r="105" spans="1:10" ht="12">
      <c r="A105" s="6">
        <v>99</v>
      </c>
      <c r="B105" s="7">
        <f t="shared" si="8"/>
        <v>191463.9882532473</v>
      </c>
      <c r="C105" s="7">
        <f t="shared" si="6"/>
        <v>1116.8732648106093</v>
      </c>
      <c r="D105" s="7">
        <v>0</v>
      </c>
      <c r="E105" s="7">
        <f t="shared" si="7"/>
        <v>191080.86151805794</v>
      </c>
      <c r="F105" s="7">
        <f t="shared" si="9"/>
        <v>383.12673518937663</v>
      </c>
      <c r="G105" s="8">
        <f t="shared" si="10"/>
        <v>38919.138481942064</v>
      </c>
      <c r="H105" s="8">
        <f t="shared" si="11"/>
        <v>119580.86151805794</v>
      </c>
      <c r="I105" s="6">
        <v>99</v>
      </c>
      <c r="J105" s="20">
        <v>41062</v>
      </c>
    </row>
    <row r="106" spans="1:10" ht="12">
      <c r="A106" s="6">
        <v>100</v>
      </c>
      <c r="B106" s="7">
        <f t="shared" si="8"/>
        <v>191080.86151805794</v>
      </c>
      <c r="C106" s="7">
        <f t="shared" si="6"/>
        <v>1114.638358855338</v>
      </c>
      <c r="D106" s="7">
        <v>0</v>
      </c>
      <c r="E106" s="7">
        <f t="shared" si="7"/>
        <v>190695.49987691327</v>
      </c>
      <c r="F106" s="7">
        <f t="shared" si="9"/>
        <v>385.361641144671</v>
      </c>
      <c r="G106" s="8">
        <f t="shared" si="10"/>
        <v>39304.500123086735</v>
      </c>
      <c r="H106" s="8">
        <f t="shared" si="11"/>
        <v>120695.49987691328</v>
      </c>
      <c r="I106" s="6">
        <v>100</v>
      </c>
      <c r="J106" s="20">
        <v>41094</v>
      </c>
    </row>
    <row r="107" spans="1:10" ht="12">
      <c r="A107" s="6">
        <v>101</v>
      </c>
      <c r="B107" s="7">
        <f t="shared" si="8"/>
        <v>190695.49987691327</v>
      </c>
      <c r="C107" s="7">
        <f t="shared" si="6"/>
        <v>1112.3904159486608</v>
      </c>
      <c r="D107" s="7">
        <v>0</v>
      </c>
      <c r="E107" s="7">
        <f t="shared" si="7"/>
        <v>190307.89029286194</v>
      </c>
      <c r="F107" s="7">
        <f t="shared" si="9"/>
        <v>387.6095840513299</v>
      </c>
      <c r="G107" s="8">
        <f t="shared" si="10"/>
        <v>39692.109707138065</v>
      </c>
      <c r="H107" s="8">
        <f t="shared" si="11"/>
        <v>121807.89029286194</v>
      </c>
      <c r="I107" s="6">
        <v>101</v>
      </c>
      <c r="J107" s="20">
        <v>41126</v>
      </c>
    </row>
    <row r="108" spans="1:10" ht="12">
      <c r="A108" s="6">
        <v>102</v>
      </c>
      <c r="B108" s="7">
        <f t="shared" si="8"/>
        <v>190307.89029286194</v>
      </c>
      <c r="C108" s="7">
        <f t="shared" si="6"/>
        <v>1110.1293600416948</v>
      </c>
      <c r="D108" s="7">
        <v>0</v>
      </c>
      <c r="E108" s="7">
        <f t="shared" si="7"/>
        <v>189918.01965290363</v>
      </c>
      <c r="F108" s="7">
        <f t="shared" si="9"/>
        <v>389.8706399583025</v>
      </c>
      <c r="G108" s="8">
        <f t="shared" si="10"/>
        <v>40081.98034709637</v>
      </c>
      <c r="H108" s="8">
        <f t="shared" si="11"/>
        <v>122918.01965290363</v>
      </c>
      <c r="I108" s="6">
        <v>102</v>
      </c>
      <c r="J108" s="20">
        <v>41158</v>
      </c>
    </row>
    <row r="109" spans="1:10" ht="12">
      <c r="A109" s="6">
        <v>103</v>
      </c>
      <c r="B109" s="7">
        <f t="shared" si="8"/>
        <v>189918.01965290363</v>
      </c>
      <c r="C109" s="7">
        <f t="shared" si="6"/>
        <v>1107.855114641938</v>
      </c>
      <c r="D109" s="7">
        <v>0</v>
      </c>
      <c r="E109" s="7">
        <f t="shared" si="7"/>
        <v>189525.87476754558</v>
      </c>
      <c r="F109" s="7">
        <f t="shared" si="9"/>
        <v>392.1448853580514</v>
      </c>
      <c r="G109" s="8">
        <f t="shared" si="10"/>
        <v>40474.12523245442</v>
      </c>
      <c r="H109" s="8">
        <f t="shared" si="11"/>
        <v>124025.87476754557</v>
      </c>
      <c r="I109" s="6">
        <v>103</v>
      </c>
      <c r="J109" s="20">
        <v>41190</v>
      </c>
    </row>
    <row r="110" spans="1:10" ht="12">
      <c r="A110" s="6">
        <v>104</v>
      </c>
      <c r="B110" s="7">
        <f t="shared" si="8"/>
        <v>189525.87476754558</v>
      </c>
      <c r="C110" s="7">
        <f t="shared" si="6"/>
        <v>1105.5676028106825</v>
      </c>
      <c r="D110" s="7">
        <v>0</v>
      </c>
      <c r="E110" s="7">
        <f t="shared" si="7"/>
        <v>189131.44237035626</v>
      </c>
      <c r="F110" s="7">
        <f t="shared" si="9"/>
        <v>394.43239718931727</v>
      </c>
      <c r="G110" s="8">
        <f t="shared" si="10"/>
        <v>40868.557629643736</v>
      </c>
      <c r="H110" s="8">
        <f t="shared" si="11"/>
        <v>125131.44237035625</v>
      </c>
      <c r="I110" s="6">
        <v>104</v>
      </c>
      <c r="J110" s="20">
        <v>41222</v>
      </c>
    </row>
    <row r="111" spans="1:10" ht="12">
      <c r="A111" s="6">
        <v>105</v>
      </c>
      <c r="B111" s="7">
        <f t="shared" si="8"/>
        <v>189131.44237035626</v>
      </c>
      <c r="C111" s="7">
        <f t="shared" si="6"/>
        <v>1103.2667471604116</v>
      </c>
      <c r="D111" s="7">
        <v>0</v>
      </c>
      <c r="E111" s="7">
        <f t="shared" si="7"/>
        <v>188734.70911751667</v>
      </c>
      <c r="F111" s="7">
        <f t="shared" si="9"/>
        <v>396.73325283959275</v>
      </c>
      <c r="G111" s="8">
        <f t="shared" si="10"/>
        <v>41265.29088248333</v>
      </c>
      <c r="H111" s="8">
        <f t="shared" si="11"/>
        <v>126234.70911751666</v>
      </c>
      <c r="I111" s="6">
        <v>105</v>
      </c>
      <c r="J111" s="20">
        <v>41254</v>
      </c>
    </row>
    <row r="112" spans="1:10" ht="12">
      <c r="A112" s="6">
        <v>106</v>
      </c>
      <c r="B112" s="7">
        <f t="shared" si="8"/>
        <v>188734.70911751667</v>
      </c>
      <c r="C112" s="7">
        <f t="shared" si="6"/>
        <v>1100.9524698521807</v>
      </c>
      <c r="D112" s="7">
        <v>0</v>
      </c>
      <c r="E112" s="7">
        <f t="shared" si="7"/>
        <v>188335.66158736884</v>
      </c>
      <c r="F112" s="7">
        <f t="shared" si="9"/>
        <v>399.0475301478291</v>
      </c>
      <c r="G112" s="8">
        <f t="shared" si="10"/>
        <v>41664.33841263116</v>
      </c>
      <c r="H112" s="8">
        <f t="shared" si="11"/>
        <v>127335.66158736884</v>
      </c>
      <c r="I112" s="6">
        <v>106</v>
      </c>
      <c r="J112" s="20">
        <v>41286</v>
      </c>
    </row>
    <row r="113" spans="1:10" ht="12">
      <c r="A113" s="6">
        <v>107</v>
      </c>
      <c r="B113" s="7">
        <f t="shared" si="8"/>
        <v>188335.66158736884</v>
      </c>
      <c r="C113" s="7">
        <f t="shared" si="6"/>
        <v>1098.624692592985</v>
      </c>
      <c r="D113" s="7">
        <v>0</v>
      </c>
      <c r="E113" s="7">
        <f t="shared" si="7"/>
        <v>187934.28627996182</v>
      </c>
      <c r="F113" s="7">
        <f t="shared" si="9"/>
        <v>401.3753074070264</v>
      </c>
      <c r="G113" s="8">
        <f t="shared" si="10"/>
        <v>42065.713720038184</v>
      </c>
      <c r="H113" s="8">
        <f t="shared" si="11"/>
        <v>128434.28627996183</v>
      </c>
      <c r="I113" s="6">
        <v>107</v>
      </c>
      <c r="J113" s="20">
        <v>41318</v>
      </c>
    </row>
    <row r="114" spans="1:10" ht="12">
      <c r="A114" s="6">
        <v>108</v>
      </c>
      <c r="B114" s="7">
        <f t="shared" si="8"/>
        <v>187934.28627996182</v>
      </c>
      <c r="C114" s="7">
        <f t="shared" si="6"/>
        <v>1096.2833366331106</v>
      </c>
      <c r="D114" s="7">
        <v>0</v>
      </c>
      <c r="E114" s="7">
        <f t="shared" si="7"/>
        <v>187530.56961659493</v>
      </c>
      <c r="F114" s="7">
        <f t="shared" si="9"/>
        <v>403.71666336688213</v>
      </c>
      <c r="G114" s="8">
        <f t="shared" si="10"/>
        <v>42469.430383405066</v>
      </c>
      <c r="H114" s="8">
        <f t="shared" si="11"/>
        <v>129530.56961659493</v>
      </c>
      <c r="I114" s="6">
        <v>108</v>
      </c>
      <c r="J114" s="20">
        <v>41350</v>
      </c>
    </row>
    <row r="115" spans="1:10" ht="12">
      <c r="A115" s="1">
        <v>109</v>
      </c>
      <c r="B115" s="4">
        <f t="shared" si="8"/>
        <v>187530.56961659493</v>
      </c>
      <c r="C115" s="4">
        <f t="shared" si="6"/>
        <v>1093.9283227634705</v>
      </c>
      <c r="D115" s="4">
        <v>0</v>
      </c>
      <c r="E115" s="4">
        <f t="shared" si="7"/>
        <v>187124.4979393584</v>
      </c>
      <c r="F115" s="4">
        <f t="shared" si="9"/>
        <v>406.07167723652674</v>
      </c>
      <c r="G115" s="5">
        <f t="shared" si="10"/>
        <v>42875.50206064159</v>
      </c>
      <c r="H115" s="5">
        <f t="shared" si="11"/>
        <v>130624.4979393584</v>
      </c>
      <c r="I115" s="1">
        <v>109</v>
      </c>
      <c r="J115" s="18">
        <v>41382</v>
      </c>
    </row>
    <row r="116" spans="1:10" ht="12">
      <c r="A116" s="1">
        <v>110</v>
      </c>
      <c r="B116" s="4">
        <f t="shared" si="8"/>
        <v>187124.4979393584</v>
      </c>
      <c r="C116" s="4">
        <f t="shared" si="6"/>
        <v>1091.5595713129242</v>
      </c>
      <c r="D116" s="4">
        <v>0</v>
      </c>
      <c r="E116" s="4">
        <f t="shared" si="7"/>
        <v>186716.05751067132</v>
      </c>
      <c r="F116" s="4">
        <f t="shared" si="9"/>
        <v>408.44042868708493</v>
      </c>
      <c r="G116" s="5">
        <f t="shared" si="10"/>
        <v>43283.94248932868</v>
      </c>
      <c r="H116" s="5">
        <f t="shared" si="11"/>
        <v>131716.05751067132</v>
      </c>
      <c r="I116" s="1">
        <v>110</v>
      </c>
      <c r="J116" s="18">
        <v>41414</v>
      </c>
    </row>
    <row r="117" spans="1:10" ht="12">
      <c r="A117" s="1">
        <v>111</v>
      </c>
      <c r="B117" s="4">
        <f t="shared" si="8"/>
        <v>186716.05751067132</v>
      </c>
      <c r="C117" s="4">
        <f t="shared" si="6"/>
        <v>1089.1770021455827</v>
      </c>
      <c r="D117" s="4">
        <v>0</v>
      </c>
      <c r="E117" s="4">
        <f t="shared" si="7"/>
        <v>186305.2345128169</v>
      </c>
      <c r="F117" s="4">
        <f t="shared" si="9"/>
        <v>410.82299785441137</v>
      </c>
      <c r="G117" s="5">
        <f t="shared" si="10"/>
        <v>43694.76548718309</v>
      </c>
      <c r="H117" s="5">
        <f t="shared" si="11"/>
        <v>132805.2345128169</v>
      </c>
      <c r="I117" s="1">
        <v>111</v>
      </c>
      <c r="J117" s="18">
        <v>41446</v>
      </c>
    </row>
    <row r="118" spans="1:10" ht="12">
      <c r="A118" s="1">
        <v>112</v>
      </c>
      <c r="B118" s="4">
        <f t="shared" si="8"/>
        <v>186305.2345128169</v>
      </c>
      <c r="C118" s="4">
        <f t="shared" si="6"/>
        <v>1086.7805346580988</v>
      </c>
      <c r="D118" s="4">
        <v>0</v>
      </c>
      <c r="E118" s="4">
        <f t="shared" si="7"/>
        <v>185892.015047475</v>
      </c>
      <c r="F118" s="4">
        <f t="shared" si="9"/>
        <v>413.21946534191375</v>
      </c>
      <c r="G118" s="5">
        <f t="shared" si="10"/>
        <v>44107.984952525</v>
      </c>
      <c r="H118" s="5">
        <f t="shared" si="11"/>
        <v>133892.015047475</v>
      </c>
      <c r="I118" s="1">
        <v>112</v>
      </c>
      <c r="J118" s="18">
        <v>41478</v>
      </c>
    </row>
    <row r="119" spans="1:10" ht="12">
      <c r="A119" s="1">
        <v>113</v>
      </c>
      <c r="B119" s="4">
        <f t="shared" si="8"/>
        <v>185892.015047475</v>
      </c>
      <c r="C119" s="4">
        <f t="shared" si="6"/>
        <v>1084.3700877769375</v>
      </c>
      <c r="D119" s="4">
        <v>0</v>
      </c>
      <c r="E119" s="4">
        <f t="shared" si="7"/>
        <v>185476.38513525194</v>
      </c>
      <c r="F119" s="4">
        <f t="shared" si="9"/>
        <v>415.6299122230557</v>
      </c>
      <c r="G119" s="5">
        <f t="shared" si="10"/>
        <v>44523.61486474806</v>
      </c>
      <c r="H119" s="5">
        <f t="shared" si="11"/>
        <v>134976.38513525194</v>
      </c>
      <c r="I119" s="1">
        <v>113</v>
      </c>
      <c r="J119" s="18">
        <v>41510</v>
      </c>
    </row>
    <row r="120" spans="1:10" ht="12">
      <c r="A120" s="1">
        <v>114</v>
      </c>
      <c r="B120" s="4">
        <f t="shared" si="8"/>
        <v>185476.38513525194</v>
      </c>
      <c r="C120" s="4">
        <f t="shared" si="6"/>
        <v>1081.9455799556363</v>
      </c>
      <c r="D120" s="4">
        <v>0</v>
      </c>
      <c r="E120" s="4">
        <f t="shared" si="7"/>
        <v>185058.3307152076</v>
      </c>
      <c r="F120" s="4">
        <f t="shared" si="9"/>
        <v>418.05442004435463</v>
      </c>
      <c r="G120" s="5">
        <f t="shared" si="10"/>
        <v>44941.66928479241</v>
      </c>
      <c r="H120" s="5">
        <f t="shared" si="11"/>
        <v>136058.3307152076</v>
      </c>
      <c r="I120" s="1">
        <v>114</v>
      </c>
      <c r="J120" s="18">
        <v>41542</v>
      </c>
    </row>
    <row r="121" spans="1:10" ht="12">
      <c r="A121" s="1">
        <v>115</v>
      </c>
      <c r="B121" s="4">
        <f t="shared" si="8"/>
        <v>185058.3307152076</v>
      </c>
      <c r="C121" s="4">
        <f t="shared" si="6"/>
        <v>1079.5069291720442</v>
      </c>
      <c r="D121" s="4">
        <v>0</v>
      </c>
      <c r="E121" s="4">
        <f t="shared" si="7"/>
        <v>184637.83764437964</v>
      </c>
      <c r="F121" s="4">
        <f t="shared" si="9"/>
        <v>420.4930708279426</v>
      </c>
      <c r="G121" s="5">
        <f t="shared" si="10"/>
        <v>45362.162355620356</v>
      </c>
      <c r="H121" s="5">
        <f t="shared" si="11"/>
        <v>137137.83764437964</v>
      </c>
      <c r="I121" s="1">
        <v>115</v>
      </c>
      <c r="J121" s="18">
        <v>41574</v>
      </c>
    </row>
    <row r="122" spans="1:10" ht="12">
      <c r="A122" s="1">
        <v>116</v>
      </c>
      <c r="B122" s="4">
        <f t="shared" si="8"/>
        <v>184637.83764437964</v>
      </c>
      <c r="C122" s="4">
        <f t="shared" si="6"/>
        <v>1077.054052925548</v>
      </c>
      <c r="D122" s="4">
        <v>0</v>
      </c>
      <c r="E122" s="4">
        <f t="shared" si="7"/>
        <v>184214.8916973052</v>
      </c>
      <c r="F122" s="4">
        <f t="shared" si="9"/>
        <v>422.94594707444776</v>
      </c>
      <c r="G122" s="5">
        <f t="shared" si="10"/>
        <v>45785.1083026948</v>
      </c>
      <c r="H122" s="5">
        <f t="shared" si="11"/>
        <v>138214.8916973052</v>
      </c>
      <c r="I122" s="1">
        <v>116</v>
      </c>
      <c r="J122" s="18">
        <v>41606</v>
      </c>
    </row>
    <row r="123" spans="1:10" ht="12">
      <c r="A123" s="1">
        <v>117</v>
      </c>
      <c r="B123" s="4">
        <f t="shared" si="8"/>
        <v>184214.8916973052</v>
      </c>
      <c r="C123" s="4">
        <f t="shared" si="6"/>
        <v>1074.5868682342805</v>
      </c>
      <c r="D123" s="4">
        <v>0</v>
      </c>
      <c r="E123" s="4">
        <f t="shared" si="7"/>
        <v>183789.47856553947</v>
      </c>
      <c r="F123" s="4">
        <f t="shared" si="9"/>
        <v>425.4131317657302</v>
      </c>
      <c r="G123" s="5">
        <f t="shared" si="10"/>
        <v>46210.521434460534</v>
      </c>
      <c r="H123" s="5">
        <f t="shared" si="11"/>
        <v>139289.47856553947</v>
      </c>
      <c r="I123" s="1">
        <v>117</v>
      </c>
      <c r="J123" s="18">
        <v>41638</v>
      </c>
    </row>
    <row r="124" spans="1:10" ht="12">
      <c r="A124" s="1">
        <v>118</v>
      </c>
      <c r="B124" s="4">
        <f t="shared" si="8"/>
        <v>183789.47856553947</v>
      </c>
      <c r="C124" s="4">
        <f t="shared" si="6"/>
        <v>1072.1052916323135</v>
      </c>
      <c r="D124" s="4">
        <v>0</v>
      </c>
      <c r="E124" s="4">
        <f t="shared" si="7"/>
        <v>183361.5838571718</v>
      </c>
      <c r="F124" s="4">
        <f t="shared" si="9"/>
        <v>427.8947083676758</v>
      </c>
      <c r="G124" s="5">
        <f t="shared" si="10"/>
        <v>46638.41614282821</v>
      </c>
      <c r="H124" s="5">
        <f t="shared" si="11"/>
        <v>140361.5838571718</v>
      </c>
      <c r="I124" s="1">
        <v>118</v>
      </c>
      <c r="J124" s="18">
        <v>41670</v>
      </c>
    </row>
    <row r="125" spans="1:10" ht="12">
      <c r="A125" s="1">
        <v>119</v>
      </c>
      <c r="B125" s="4">
        <f t="shared" si="8"/>
        <v>183361.5838571718</v>
      </c>
      <c r="C125" s="4">
        <f t="shared" si="6"/>
        <v>1069.6092391668356</v>
      </c>
      <c r="D125" s="4">
        <v>0</v>
      </c>
      <c r="E125" s="4">
        <f t="shared" si="7"/>
        <v>182931.19309633863</v>
      </c>
      <c r="F125" s="4">
        <f t="shared" si="9"/>
        <v>430.3907608331647</v>
      </c>
      <c r="G125" s="5">
        <f t="shared" si="10"/>
        <v>47068.806903661374</v>
      </c>
      <c r="H125" s="5">
        <f t="shared" si="11"/>
        <v>141431.19309633863</v>
      </c>
      <c r="I125" s="1">
        <v>119</v>
      </c>
      <c r="J125" s="18">
        <v>41702</v>
      </c>
    </row>
    <row r="126" spans="1:10" ht="12">
      <c r="A126" s="1">
        <v>120</v>
      </c>
      <c r="B126" s="4">
        <f t="shared" si="8"/>
        <v>182931.19309633863</v>
      </c>
      <c r="C126" s="4">
        <f t="shared" si="6"/>
        <v>1067.0986263953087</v>
      </c>
      <c r="D126" s="4">
        <v>0</v>
      </c>
      <c r="E126" s="4">
        <f t="shared" si="7"/>
        <v>182498.29172273393</v>
      </c>
      <c r="F126" s="4">
        <f t="shared" si="9"/>
        <v>432.9013736046909</v>
      </c>
      <c r="G126" s="5">
        <f t="shared" si="10"/>
        <v>47501.708277266065</v>
      </c>
      <c r="H126" s="5">
        <f t="shared" si="11"/>
        <v>142498.29172273393</v>
      </c>
      <c r="I126" s="1">
        <v>120</v>
      </c>
      <c r="J126" s="18">
        <v>41734</v>
      </c>
    </row>
    <row r="127" spans="1:10" ht="12">
      <c r="A127" s="6">
        <v>121</v>
      </c>
      <c r="B127" s="7">
        <f t="shared" si="8"/>
        <v>182498.29172273393</v>
      </c>
      <c r="C127" s="7">
        <f t="shared" si="6"/>
        <v>1064.5733683826147</v>
      </c>
      <c r="D127" s="7">
        <v>0</v>
      </c>
      <c r="E127" s="7">
        <f t="shared" si="7"/>
        <v>182062.86509111655</v>
      </c>
      <c r="F127" s="7">
        <f t="shared" si="9"/>
        <v>435.4266316173889</v>
      </c>
      <c r="G127" s="8">
        <f t="shared" si="10"/>
        <v>47937.134908883454</v>
      </c>
      <c r="H127" s="8">
        <f t="shared" si="11"/>
        <v>143562.86509111655</v>
      </c>
      <c r="I127" s="6">
        <v>121</v>
      </c>
      <c r="J127" s="20">
        <v>41766</v>
      </c>
    </row>
    <row r="128" spans="1:10" ht="12">
      <c r="A128" s="6">
        <v>122</v>
      </c>
      <c r="B128" s="7">
        <f t="shared" si="8"/>
        <v>182062.86509111655</v>
      </c>
      <c r="C128" s="7">
        <f t="shared" si="6"/>
        <v>1062.03337969818</v>
      </c>
      <c r="D128" s="7">
        <v>0</v>
      </c>
      <c r="E128" s="7">
        <f t="shared" si="7"/>
        <v>181624.89847081472</v>
      </c>
      <c r="F128" s="7">
        <f t="shared" si="9"/>
        <v>437.9666203018278</v>
      </c>
      <c r="G128" s="8">
        <f t="shared" si="10"/>
        <v>48375.10152918528</v>
      </c>
      <c r="H128" s="8">
        <f t="shared" si="11"/>
        <v>144624.89847081472</v>
      </c>
      <c r="I128" s="6">
        <v>122</v>
      </c>
      <c r="J128" s="20">
        <v>41798</v>
      </c>
    </row>
    <row r="129" spans="1:10" ht="12">
      <c r="A129" s="6">
        <v>123</v>
      </c>
      <c r="B129" s="7">
        <f t="shared" si="8"/>
        <v>181624.89847081472</v>
      </c>
      <c r="C129" s="7">
        <f t="shared" si="6"/>
        <v>1059.4785744130859</v>
      </c>
      <c r="D129" s="7">
        <v>0</v>
      </c>
      <c r="E129" s="7">
        <f t="shared" si="7"/>
        <v>181184.3770452278</v>
      </c>
      <c r="F129" s="7">
        <f t="shared" si="9"/>
        <v>440.5214255869214</v>
      </c>
      <c r="G129" s="8">
        <f t="shared" si="10"/>
        <v>48815.6229547722</v>
      </c>
      <c r="H129" s="8">
        <f t="shared" si="11"/>
        <v>145684.3770452278</v>
      </c>
      <c r="I129" s="6">
        <v>123</v>
      </c>
      <c r="J129" s="20">
        <v>41830</v>
      </c>
    </row>
    <row r="130" spans="1:10" ht="12">
      <c r="A130" s="6">
        <v>124</v>
      </c>
      <c r="B130" s="7">
        <f t="shared" si="8"/>
        <v>181184.3770452278</v>
      </c>
      <c r="C130" s="7">
        <f t="shared" si="6"/>
        <v>1056.9088660971622</v>
      </c>
      <c r="D130" s="7">
        <v>0</v>
      </c>
      <c r="E130" s="7">
        <f t="shared" si="7"/>
        <v>180741.28591132496</v>
      </c>
      <c r="F130" s="7">
        <f t="shared" si="9"/>
        <v>443.0911339028389</v>
      </c>
      <c r="G130" s="8">
        <f t="shared" si="10"/>
        <v>49258.71408867504</v>
      </c>
      <c r="H130" s="8">
        <f t="shared" si="11"/>
        <v>146741.28591132496</v>
      </c>
      <c r="I130" s="6">
        <v>124</v>
      </c>
      <c r="J130" s="20">
        <v>41862</v>
      </c>
    </row>
    <row r="131" spans="1:10" ht="12">
      <c r="A131" s="6">
        <v>125</v>
      </c>
      <c r="B131" s="7">
        <f t="shared" si="8"/>
        <v>180741.28591132496</v>
      </c>
      <c r="C131" s="7">
        <f t="shared" si="6"/>
        <v>1054.3241678160623</v>
      </c>
      <c r="D131" s="7">
        <v>0</v>
      </c>
      <c r="E131" s="7">
        <f t="shared" si="7"/>
        <v>180295.610079141</v>
      </c>
      <c r="F131" s="7">
        <f t="shared" si="9"/>
        <v>445.6758321839443</v>
      </c>
      <c r="G131" s="8">
        <f t="shared" si="10"/>
        <v>49704.38992085899</v>
      </c>
      <c r="H131" s="8">
        <f t="shared" si="11"/>
        <v>147795.610079141</v>
      </c>
      <c r="I131" s="6">
        <v>125</v>
      </c>
      <c r="J131" s="20">
        <v>41894</v>
      </c>
    </row>
    <row r="132" spans="1:10" ht="12">
      <c r="A132" s="6">
        <v>126</v>
      </c>
      <c r="B132" s="7">
        <f t="shared" si="8"/>
        <v>180295.610079141</v>
      </c>
      <c r="C132" s="7">
        <f t="shared" si="6"/>
        <v>1051.7243921283227</v>
      </c>
      <c r="D132" s="7">
        <v>0</v>
      </c>
      <c r="E132" s="7">
        <f t="shared" si="7"/>
        <v>179847.33447126934</v>
      </c>
      <c r="F132" s="7">
        <f t="shared" si="9"/>
        <v>448.2756078716775</v>
      </c>
      <c r="G132" s="8">
        <f t="shared" si="10"/>
        <v>50152.665528730664</v>
      </c>
      <c r="H132" s="8">
        <f t="shared" si="11"/>
        <v>148847.33447126934</v>
      </c>
      <c r="I132" s="6">
        <v>126</v>
      </c>
      <c r="J132" s="20">
        <v>41926</v>
      </c>
    </row>
    <row r="133" spans="1:10" ht="12">
      <c r="A133" s="6">
        <v>127</v>
      </c>
      <c r="B133" s="7">
        <f t="shared" si="8"/>
        <v>179847.33447126934</v>
      </c>
      <c r="C133" s="7">
        <f t="shared" si="6"/>
        <v>1049.1094510824046</v>
      </c>
      <c r="D133" s="7">
        <v>0</v>
      </c>
      <c r="E133" s="7">
        <f t="shared" si="7"/>
        <v>179396.44392235175</v>
      </c>
      <c r="F133" s="7">
        <f t="shared" si="9"/>
        <v>450.8905489175813</v>
      </c>
      <c r="G133" s="8">
        <f t="shared" si="10"/>
        <v>50603.556077648245</v>
      </c>
      <c r="H133" s="8">
        <f t="shared" si="11"/>
        <v>149896.44392235175</v>
      </c>
      <c r="I133" s="6">
        <v>127</v>
      </c>
      <c r="J133" s="20">
        <v>41958</v>
      </c>
    </row>
    <row r="134" spans="1:10" ht="12">
      <c r="A134" s="6">
        <v>128</v>
      </c>
      <c r="B134" s="7">
        <f t="shared" si="8"/>
        <v>179396.44392235175</v>
      </c>
      <c r="C134" s="7">
        <f t="shared" si="6"/>
        <v>1046.4792562137186</v>
      </c>
      <c r="D134" s="7">
        <v>0</v>
      </c>
      <c r="E134" s="7">
        <f t="shared" si="7"/>
        <v>178942.92317856548</v>
      </c>
      <c r="F134" s="7">
        <f t="shared" si="9"/>
        <v>453.52074378627003</v>
      </c>
      <c r="G134" s="8">
        <f t="shared" si="10"/>
        <v>51057.076821434515</v>
      </c>
      <c r="H134" s="8">
        <f t="shared" si="11"/>
        <v>150942.92317856548</v>
      </c>
      <c r="I134" s="6">
        <v>128</v>
      </c>
      <c r="J134" s="20">
        <v>41990</v>
      </c>
    </row>
    <row r="135" spans="1:10" ht="12">
      <c r="A135" s="6">
        <v>129</v>
      </c>
      <c r="B135" s="7">
        <f t="shared" si="8"/>
        <v>178942.92317856548</v>
      </c>
      <c r="C135" s="7">
        <f aca="true" t="shared" si="12" ref="C135:C198">IF(($B$1/12*B135)&lt;0,0,($B$1/12*B135))</f>
        <v>1043.8337185416322</v>
      </c>
      <c r="D135" s="7">
        <v>0</v>
      </c>
      <c r="E135" s="7">
        <f aca="true" t="shared" si="13" ref="E135:E198">+B135+C135-D135-MONTHLY_PAYMENT</f>
        <v>178486.75689710712</v>
      </c>
      <c r="F135" s="7">
        <f t="shared" si="9"/>
        <v>456.16628145836876</v>
      </c>
      <c r="G135" s="8">
        <f t="shared" si="10"/>
        <v>51513.243102892884</v>
      </c>
      <c r="H135" s="8">
        <f t="shared" si="11"/>
        <v>151986.75689710712</v>
      </c>
      <c r="I135" s="6">
        <v>129</v>
      </c>
      <c r="J135" s="20">
        <v>42022</v>
      </c>
    </row>
    <row r="136" spans="1:10" ht="12">
      <c r="A136" s="6">
        <v>130</v>
      </c>
      <c r="B136" s="7">
        <f aca="true" t="shared" si="14" ref="B136:B199">IF(E135&lt;0,0,E135)</f>
        <v>178486.75689710712</v>
      </c>
      <c r="C136" s="7">
        <f t="shared" si="12"/>
        <v>1041.1727485664583</v>
      </c>
      <c r="D136" s="7">
        <v>0</v>
      </c>
      <c r="E136" s="7">
        <f t="shared" si="13"/>
        <v>178027.92964567358</v>
      </c>
      <c r="F136" s="7">
        <f aca="true" t="shared" si="15" ref="F136:F199">+E135-E136</f>
        <v>458.82725143354037</v>
      </c>
      <c r="G136" s="8">
        <f aca="true" t="shared" si="16" ref="G136:G199">+G135+F136</f>
        <v>51972.070354326424</v>
      </c>
      <c r="H136" s="8">
        <f t="shared" si="11"/>
        <v>153027.92964567358</v>
      </c>
      <c r="I136" s="6">
        <v>130</v>
      </c>
      <c r="J136" s="20">
        <v>42054</v>
      </c>
    </row>
    <row r="137" spans="1:10" ht="12">
      <c r="A137" s="6">
        <v>131</v>
      </c>
      <c r="B137" s="7">
        <f t="shared" si="14"/>
        <v>178027.92964567358</v>
      </c>
      <c r="C137" s="7">
        <f t="shared" si="12"/>
        <v>1038.4962562664293</v>
      </c>
      <c r="D137" s="7">
        <v>0</v>
      </c>
      <c r="E137" s="7">
        <f t="shared" si="13"/>
        <v>177566.42590194</v>
      </c>
      <c r="F137" s="7">
        <f t="shared" si="15"/>
        <v>461.50374373357045</v>
      </c>
      <c r="G137" s="8">
        <f t="shared" si="16"/>
        <v>52433.574098059995</v>
      </c>
      <c r="H137" s="8">
        <f aca="true" t="shared" si="17" ref="H137:H200">H136+C137</f>
        <v>154066.42590194</v>
      </c>
      <c r="I137" s="6">
        <v>131</v>
      </c>
      <c r="J137" s="20">
        <v>42086</v>
      </c>
    </row>
    <row r="138" spans="1:10" ht="12">
      <c r="A138" s="6">
        <v>132</v>
      </c>
      <c r="B138" s="7">
        <f t="shared" si="14"/>
        <v>177566.42590194</v>
      </c>
      <c r="C138" s="7">
        <f t="shared" si="12"/>
        <v>1035.80415109465</v>
      </c>
      <c r="D138" s="7">
        <v>0</v>
      </c>
      <c r="E138" s="7">
        <f t="shared" si="13"/>
        <v>177102.23005303467</v>
      </c>
      <c r="F138" s="7">
        <f t="shared" si="15"/>
        <v>464.1958489053359</v>
      </c>
      <c r="G138" s="8">
        <f t="shared" si="16"/>
        <v>52897.76994696533</v>
      </c>
      <c r="H138" s="8">
        <f t="shared" si="17"/>
        <v>155102.23005303467</v>
      </c>
      <c r="I138" s="6">
        <v>132</v>
      </c>
      <c r="J138" s="20">
        <v>42118</v>
      </c>
    </row>
    <row r="139" spans="1:10" ht="12">
      <c r="A139" s="1">
        <v>133</v>
      </c>
      <c r="B139" s="4">
        <f t="shared" si="14"/>
        <v>177102.23005303467</v>
      </c>
      <c r="C139" s="4">
        <f t="shared" si="12"/>
        <v>1033.0963419760355</v>
      </c>
      <c r="D139" s="4">
        <v>0</v>
      </c>
      <c r="E139" s="4">
        <f t="shared" si="13"/>
        <v>176635.3263950107</v>
      </c>
      <c r="F139" s="4">
        <f t="shared" si="15"/>
        <v>466.9036580239772</v>
      </c>
      <c r="G139" s="5">
        <f t="shared" si="16"/>
        <v>53364.67360498931</v>
      </c>
      <c r="H139" s="5">
        <f t="shared" si="17"/>
        <v>156135.3263950107</v>
      </c>
      <c r="I139" s="1">
        <v>133</v>
      </c>
      <c r="J139" s="18">
        <v>42150</v>
      </c>
    </row>
    <row r="140" spans="1:10" ht="12">
      <c r="A140" s="1">
        <v>134</v>
      </c>
      <c r="B140" s="4">
        <f t="shared" si="14"/>
        <v>176635.3263950107</v>
      </c>
      <c r="C140" s="4">
        <f t="shared" si="12"/>
        <v>1030.372737304229</v>
      </c>
      <c r="D140" s="4">
        <v>0</v>
      </c>
      <c r="E140" s="4">
        <f t="shared" si="13"/>
        <v>176165.6991323149</v>
      </c>
      <c r="F140" s="4">
        <f t="shared" si="15"/>
        <v>469.6272626957798</v>
      </c>
      <c r="G140" s="5">
        <f t="shared" si="16"/>
        <v>53834.30086768509</v>
      </c>
      <c r="H140" s="5">
        <f t="shared" si="17"/>
        <v>157165.6991323149</v>
      </c>
      <c r="I140" s="1">
        <v>134</v>
      </c>
      <c r="J140" s="18">
        <v>42182</v>
      </c>
    </row>
    <row r="141" spans="1:10" ht="12">
      <c r="A141" s="1">
        <v>135</v>
      </c>
      <c r="B141" s="4">
        <f t="shared" si="14"/>
        <v>176165.6991323149</v>
      </c>
      <c r="C141" s="4">
        <f t="shared" si="12"/>
        <v>1027.6332449385036</v>
      </c>
      <c r="D141" s="4">
        <v>0</v>
      </c>
      <c r="E141" s="4">
        <f t="shared" si="13"/>
        <v>175693.33237725342</v>
      </c>
      <c r="F141" s="4">
        <f t="shared" si="15"/>
        <v>472.36675506149186</v>
      </c>
      <c r="G141" s="5">
        <f t="shared" si="16"/>
        <v>54306.66762274658</v>
      </c>
      <c r="H141" s="5">
        <f t="shared" si="17"/>
        <v>158193.33237725342</v>
      </c>
      <c r="I141" s="1">
        <v>135</v>
      </c>
      <c r="J141" s="18">
        <v>42214</v>
      </c>
    </row>
    <row r="142" spans="1:10" ht="12">
      <c r="A142" s="1">
        <v>136</v>
      </c>
      <c r="B142" s="4">
        <f t="shared" si="14"/>
        <v>175693.33237725342</v>
      </c>
      <c r="C142" s="4">
        <f t="shared" si="12"/>
        <v>1024.877772200645</v>
      </c>
      <c r="D142" s="4">
        <v>0</v>
      </c>
      <c r="E142" s="4">
        <f t="shared" si="13"/>
        <v>175218.21014945407</v>
      </c>
      <c r="F142" s="4">
        <f t="shared" si="15"/>
        <v>475.1222277993511</v>
      </c>
      <c r="G142" s="5">
        <f t="shared" si="16"/>
        <v>54781.78985054593</v>
      </c>
      <c r="H142" s="5">
        <f t="shared" si="17"/>
        <v>159218.21014945407</v>
      </c>
      <c r="I142" s="1">
        <v>136</v>
      </c>
      <c r="J142" s="18">
        <v>42246</v>
      </c>
    </row>
    <row r="143" spans="1:10" ht="12">
      <c r="A143" s="1">
        <v>137</v>
      </c>
      <c r="B143" s="4">
        <f t="shared" si="14"/>
        <v>175218.21014945407</v>
      </c>
      <c r="C143" s="4">
        <f t="shared" si="12"/>
        <v>1022.1062258718155</v>
      </c>
      <c r="D143" s="4">
        <v>0</v>
      </c>
      <c r="E143" s="4">
        <f t="shared" si="13"/>
        <v>174740.31637532587</v>
      </c>
      <c r="F143" s="4">
        <f t="shared" si="15"/>
        <v>477.89377412819886</v>
      </c>
      <c r="G143" s="5">
        <f t="shared" si="16"/>
        <v>55259.68362467413</v>
      </c>
      <c r="H143" s="5">
        <f t="shared" si="17"/>
        <v>160240.31637532587</v>
      </c>
      <c r="I143" s="1">
        <v>137</v>
      </c>
      <c r="J143" s="18">
        <v>42278</v>
      </c>
    </row>
    <row r="144" spans="1:10" ht="12">
      <c r="A144" s="1">
        <v>138</v>
      </c>
      <c r="B144" s="4">
        <f t="shared" si="14"/>
        <v>174740.31637532587</v>
      </c>
      <c r="C144" s="4">
        <f t="shared" si="12"/>
        <v>1019.318512189401</v>
      </c>
      <c r="D144" s="4">
        <v>0</v>
      </c>
      <c r="E144" s="4">
        <f t="shared" si="13"/>
        <v>174259.63488751528</v>
      </c>
      <c r="F144" s="4">
        <f t="shared" si="15"/>
        <v>480.68148781059426</v>
      </c>
      <c r="G144" s="5">
        <f t="shared" si="16"/>
        <v>55740.365112484724</v>
      </c>
      <c r="H144" s="5">
        <f t="shared" si="17"/>
        <v>161259.63488751528</v>
      </c>
      <c r="I144" s="1">
        <v>138</v>
      </c>
      <c r="J144" s="18">
        <v>42310</v>
      </c>
    </row>
    <row r="145" spans="1:10" ht="12">
      <c r="A145" s="1">
        <v>139</v>
      </c>
      <c r="B145" s="4">
        <f t="shared" si="14"/>
        <v>174259.63488751528</v>
      </c>
      <c r="C145" s="4">
        <f t="shared" si="12"/>
        <v>1016.5145368438392</v>
      </c>
      <c r="D145" s="4">
        <v>0</v>
      </c>
      <c r="E145" s="4">
        <f t="shared" si="13"/>
        <v>173776.14942435912</v>
      </c>
      <c r="F145" s="4">
        <f t="shared" si="15"/>
        <v>483.48546315616113</v>
      </c>
      <c r="G145" s="5">
        <f t="shared" si="16"/>
        <v>56223.850575640885</v>
      </c>
      <c r="H145" s="5">
        <f t="shared" si="17"/>
        <v>162276.14942435912</v>
      </c>
      <c r="I145" s="1">
        <v>139</v>
      </c>
      <c r="J145" s="18">
        <v>42342</v>
      </c>
    </row>
    <row r="146" spans="1:10" ht="12">
      <c r="A146" s="1">
        <v>140</v>
      </c>
      <c r="B146" s="4">
        <f t="shared" si="14"/>
        <v>173776.14942435912</v>
      </c>
      <c r="C146" s="4">
        <f t="shared" si="12"/>
        <v>1013.6942049754282</v>
      </c>
      <c r="D146" s="4">
        <v>0</v>
      </c>
      <c r="E146" s="4">
        <f t="shared" si="13"/>
        <v>173289.84362933453</v>
      </c>
      <c r="F146" s="4">
        <f t="shared" si="15"/>
        <v>486.3057950245857</v>
      </c>
      <c r="G146" s="5">
        <f t="shared" si="16"/>
        <v>56710.15637066547</v>
      </c>
      <c r="H146" s="5">
        <f t="shared" si="17"/>
        <v>163289.84362933453</v>
      </c>
      <c r="I146" s="1">
        <v>140</v>
      </c>
      <c r="J146" s="18">
        <v>42374</v>
      </c>
    </row>
    <row r="147" spans="1:10" ht="12">
      <c r="A147" s="1">
        <v>141</v>
      </c>
      <c r="B147" s="4">
        <f t="shared" si="14"/>
        <v>173289.84362933453</v>
      </c>
      <c r="C147" s="4">
        <f t="shared" si="12"/>
        <v>1010.8574211711182</v>
      </c>
      <c r="D147" s="4">
        <v>0</v>
      </c>
      <c r="E147" s="4">
        <f t="shared" si="13"/>
        <v>172800.70105050565</v>
      </c>
      <c r="F147" s="4">
        <f t="shared" si="15"/>
        <v>489.14257882887614</v>
      </c>
      <c r="G147" s="5">
        <f t="shared" si="16"/>
        <v>57199.29894949435</v>
      </c>
      <c r="H147" s="5">
        <f t="shared" si="17"/>
        <v>164300.70105050565</v>
      </c>
      <c r="I147" s="1">
        <v>141</v>
      </c>
      <c r="J147" s="18">
        <v>42406</v>
      </c>
    </row>
    <row r="148" spans="1:10" ht="12">
      <c r="A148" s="1">
        <v>142</v>
      </c>
      <c r="B148" s="4">
        <f t="shared" si="14"/>
        <v>172800.70105050565</v>
      </c>
      <c r="C148" s="4">
        <f t="shared" si="12"/>
        <v>1008.004089461283</v>
      </c>
      <c r="D148" s="4">
        <v>0</v>
      </c>
      <c r="E148" s="4">
        <f t="shared" si="13"/>
        <v>172308.70513996694</v>
      </c>
      <c r="F148" s="4">
        <f t="shared" si="15"/>
        <v>491.9959105387097</v>
      </c>
      <c r="G148" s="5">
        <f t="shared" si="16"/>
        <v>57691.29486003306</v>
      </c>
      <c r="H148" s="5">
        <f t="shared" si="17"/>
        <v>165308.70513996694</v>
      </c>
      <c r="I148" s="1">
        <v>142</v>
      </c>
      <c r="J148" s="18">
        <v>42438</v>
      </c>
    </row>
    <row r="149" spans="1:10" ht="12">
      <c r="A149" s="1">
        <v>143</v>
      </c>
      <c r="B149" s="4">
        <f t="shared" si="14"/>
        <v>172308.70513996694</v>
      </c>
      <c r="C149" s="4">
        <f t="shared" si="12"/>
        <v>1005.1341133164739</v>
      </c>
      <c r="D149" s="4">
        <v>0</v>
      </c>
      <c r="E149" s="4">
        <f t="shared" si="13"/>
        <v>171813.83925328343</v>
      </c>
      <c r="F149" s="4">
        <f t="shared" si="15"/>
        <v>494.8658866835176</v>
      </c>
      <c r="G149" s="5">
        <f t="shared" si="16"/>
        <v>58186.160746716574</v>
      </c>
      <c r="H149" s="5">
        <f t="shared" si="17"/>
        <v>166313.83925328343</v>
      </c>
      <c r="I149" s="1">
        <v>143</v>
      </c>
      <c r="J149" s="18">
        <v>42470</v>
      </c>
    </row>
    <row r="150" spans="1:10" ht="12">
      <c r="A150" s="1">
        <v>144</v>
      </c>
      <c r="B150" s="4">
        <f t="shared" si="14"/>
        <v>171813.83925328343</v>
      </c>
      <c r="C150" s="4">
        <f t="shared" si="12"/>
        <v>1002.2473956441534</v>
      </c>
      <c r="D150" s="4">
        <v>0</v>
      </c>
      <c r="E150" s="4">
        <f t="shared" si="13"/>
        <v>171316.08664892756</v>
      </c>
      <c r="F150" s="4">
        <f t="shared" si="15"/>
        <v>497.75260435586097</v>
      </c>
      <c r="G150" s="5">
        <f t="shared" si="16"/>
        <v>58683.913351072435</v>
      </c>
      <c r="H150" s="5">
        <f t="shared" si="17"/>
        <v>167316.08664892756</v>
      </c>
      <c r="I150" s="1">
        <v>144</v>
      </c>
      <c r="J150" s="18">
        <v>42502</v>
      </c>
    </row>
    <row r="151" spans="1:10" ht="12">
      <c r="A151" s="6">
        <v>145</v>
      </c>
      <c r="B151" s="7">
        <f t="shared" si="14"/>
        <v>171316.08664892756</v>
      </c>
      <c r="C151" s="7">
        <f t="shared" si="12"/>
        <v>999.3438387854109</v>
      </c>
      <c r="D151" s="7">
        <v>0</v>
      </c>
      <c r="E151" s="7">
        <f t="shared" si="13"/>
        <v>170815.43048771296</v>
      </c>
      <c r="F151" s="7">
        <f t="shared" si="15"/>
        <v>500.65616121460334</v>
      </c>
      <c r="G151" s="8">
        <f t="shared" si="16"/>
        <v>59184.56951228704</v>
      </c>
      <c r="H151" s="8">
        <f t="shared" si="17"/>
        <v>168315.43048771296</v>
      </c>
      <c r="I151" s="6">
        <v>145</v>
      </c>
      <c r="J151" s="20">
        <v>42534</v>
      </c>
    </row>
    <row r="152" spans="1:10" ht="12">
      <c r="A152" s="6">
        <v>146</v>
      </c>
      <c r="B152" s="7">
        <f t="shared" si="14"/>
        <v>170815.43048771296</v>
      </c>
      <c r="C152" s="7">
        <f t="shared" si="12"/>
        <v>996.423344511659</v>
      </c>
      <c r="D152" s="7">
        <v>0</v>
      </c>
      <c r="E152" s="7">
        <f t="shared" si="13"/>
        <v>170311.85383222462</v>
      </c>
      <c r="F152" s="7">
        <f t="shared" si="15"/>
        <v>503.57665548834484</v>
      </c>
      <c r="G152" s="8">
        <f t="shared" si="16"/>
        <v>59688.14616777538</v>
      </c>
      <c r="H152" s="8">
        <f t="shared" si="17"/>
        <v>169311.85383222462</v>
      </c>
      <c r="I152" s="6">
        <v>146</v>
      </c>
      <c r="J152" s="20">
        <v>42566</v>
      </c>
    </row>
    <row r="153" spans="1:10" ht="12">
      <c r="A153" s="6">
        <v>147</v>
      </c>
      <c r="B153" s="7">
        <f t="shared" si="14"/>
        <v>170311.85383222462</v>
      </c>
      <c r="C153" s="7">
        <f t="shared" si="12"/>
        <v>993.4858140213103</v>
      </c>
      <c r="D153" s="7">
        <v>0</v>
      </c>
      <c r="E153" s="7">
        <f t="shared" si="13"/>
        <v>169805.33964624594</v>
      </c>
      <c r="F153" s="7">
        <f t="shared" si="15"/>
        <v>506.5141859786818</v>
      </c>
      <c r="G153" s="8">
        <f t="shared" si="16"/>
        <v>60194.660353754065</v>
      </c>
      <c r="H153" s="8">
        <f t="shared" si="17"/>
        <v>170305.33964624594</v>
      </c>
      <c r="I153" s="6">
        <v>147</v>
      </c>
      <c r="J153" s="20">
        <v>42598</v>
      </c>
    </row>
    <row r="154" spans="1:10" ht="12">
      <c r="A154" s="6">
        <v>148</v>
      </c>
      <c r="B154" s="7">
        <f t="shared" si="14"/>
        <v>169805.33964624594</v>
      </c>
      <c r="C154" s="7">
        <f t="shared" si="12"/>
        <v>990.5311479364346</v>
      </c>
      <c r="D154" s="7">
        <v>0</v>
      </c>
      <c r="E154" s="7">
        <f t="shared" si="13"/>
        <v>169295.87079418238</v>
      </c>
      <c r="F154" s="7">
        <f t="shared" si="15"/>
        <v>509.46885206355364</v>
      </c>
      <c r="G154" s="8">
        <f t="shared" si="16"/>
        <v>60704.12920581762</v>
      </c>
      <c r="H154" s="8">
        <f t="shared" si="17"/>
        <v>171295.87079418238</v>
      </c>
      <c r="I154" s="6">
        <v>148</v>
      </c>
      <c r="J154" s="20">
        <v>42630</v>
      </c>
    </row>
    <row r="155" spans="1:10" ht="12">
      <c r="A155" s="6">
        <v>149</v>
      </c>
      <c r="B155" s="7">
        <f t="shared" si="14"/>
        <v>169295.87079418238</v>
      </c>
      <c r="C155" s="7">
        <f t="shared" si="12"/>
        <v>987.5592462993973</v>
      </c>
      <c r="D155" s="7">
        <v>0</v>
      </c>
      <c r="E155" s="7">
        <f t="shared" si="13"/>
        <v>168783.4300404818</v>
      </c>
      <c r="F155" s="7">
        <f t="shared" si="15"/>
        <v>512.44075370059</v>
      </c>
      <c r="G155" s="8">
        <f t="shared" si="16"/>
        <v>61216.56995951821</v>
      </c>
      <c r="H155" s="8">
        <f t="shared" si="17"/>
        <v>172283.4300404818</v>
      </c>
      <c r="I155" s="6">
        <v>149</v>
      </c>
      <c r="J155" s="20">
        <v>42662</v>
      </c>
    </row>
    <row r="156" spans="1:10" ht="12">
      <c r="A156" s="6">
        <v>150</v>
      </c>
      <c r="B156" s="7">
        <f t="shared" si="14"/>
        <v>168783.4300404818</v>
      </c>
      <c r="C156" s="7">
        <f t="shared" si="12"/>
        <v>984.5700085694772</v>
      </c>
      <c r="D156" s="7">
        <v>0</v>
      </c>
      <c r="E156" s="7">
        <f t="shared" si="13"/>
        <v>168268.00004905128</v>
      </c>
      <c r="F156" s="7">
        <f t="shared" si="15"/>
        <v>515.4299914305157</v>
      </c>
      <c r="G156" s="8">
        <f t="shared" si="16"/>
        <v>61731.999950948724</v>
      </c>
      <c r="H156" s="8">
        <f t="shared" si="17"/>
        <v>173268.00004905128</v>
      </c>
      <c r="I156" s="6">
        <v>150</v>
      </c>
      <c r="J156" s="20">
        <v>42694</v>
      </c>
    </row>
    <row r="157" spans="1:10" ht="12">
      <c r="A157" s="6">
        <v>151</v>
      </c>
      <c r="B157" s="7">
        <f t="shared" si="14"/>
        <v>168268.00004905128</v>
      </c>
      <c r="C157" s="7">
        <f t="shared" si="12"/>
        <v>981.5633336194658</v>
      </c>
      <c r="D157" s="7">
        <v>0</v>
      </c>
      <c r="E157" s="7">
        <f t="shared" si="13"/>
        <v>167749.56338267075</v>
      </c>
      <c r="F157" s="7">
        <f t="shared" si="15"/>
        <v>518.4366663805267</v>
      </c>
      <c r="G157" s="8">
        <f t="shared" si="16"/>
        <v>62250.43661732925</v>
      </c>
      <c r="H157" s="8">
        <f t="shared" si="17"/>
        <v>174249.56338267075</v>
      </c>
      <c r="I157" s="6">
        <v>151</v>
      </c>
      <c r="J157" s="20">
        <v>42726</v>
      </c>
    </row>
    <row r="158" spans="1:10" ht="12">
      <c r="A158" s="6">
        <v>152</v>
      </c>
      <c r="B158" s="7">
        <f t="shared" si="14"/>
        <v>167749.56338267075</v>
      </c>
      <c r="C158" s="7">
        <f t="shared" si="12"/>
        <v>978.539119732246</v>
      </c>
      <c r="D158" s="7">
        <v>0</v>
      </c>
      <c r="E158" s="7">
        <f t="shared" si="13"/>
        <v>167228.102502403</v>
      </c>
      <c r="F158" s="7">
        <f t="shared" si="15"/>
        <v>521.460880267754</v>
      </c>
      <c r="G158" s="8">
        <f t="shared" si="16"/>
        <v>62771.897497597005</v>
      </c>
      <c r="H158" s="8">
        <f t="shared" si="17"/>
        <v>175228.102502403</v>
      </c>
      <c r="I158" s="6">
        <v>152</v>
      </c>
      <c r="J158" s="20">
        <v>42758</v>
      </c>
    </row>
    <row r="159" spans="1:10" ht="12">
      <c r="A159" s="6">
        <v>153</v>
      </c>
      <c r="B159" s="7">
        <f t="shared" si="14"/>
        <v>167228.102502403</v>
      </c>
      <c r="C159" s="7">
        <f t="shared" si="12"/>
        <v>975.4972645973509</v>
      </c>
      <c r="D159" s="7">
        <v>0</v>
      </c>
      <c r="E159" s="7">
        <f t="shared" si="13"/>
        <v>166703.59976700036</v>
      </c>
      <c r="F159" s="7">
        <f t="shared" si="15"/>
        <v>524.5027354026388</v>
      </c>
      <c r="G159" s="8">
        <f t="shared" si="16"/>
        <v>63296.400232999644</v>
      </c>
      <c r="H159" s="8">
        <f t="shared" si="17"/>
        <v>176203.59976700036</v>
      </c>
      <c r="I159" s="6">
        <v>153</v>
      </c>
      <c r="J159" s="20">
        <v>42790</v>
      </c>
    </row>
    <row r="160" spans="1:10" ht="12">
      <c r="A160" s="6">
        <v>154</v>
      </c>
      <c r="B160" s="7">
        <f t="shared" si="14"/>
        <v>166703.59976700036</v>
      </c>
      <c r="C160" s="7">
        <f t="shared" si="12"/>
        <v>972.4376653075021</v>
      </c>
      <c r="D160" s="7">
        <v>0</v>
      </c>
      <c r="E160" s="7">
        <f t="shared" si="13"/>
        <v>166176.03743230787</v>
      </c>
      <c r="F160" s="7">
        <f t="shared" si="15"/>
        <v>527.562334692484</v>
      </c>
      <c r="G160" s="8">
        <f t="shared" si="16"/>
        <v>63823.96256769213</v>
      </c>
      <c r="H160" s="8">
        <f t="shared" si="17"/>
        <v>177176.03743230787</v>
      </c>
      <c r="I160" s="6">
        <v>154</v>
      </c>
      <c r="J160" s="20">
        <v>42822</v>
      </c>
    </row>
    <row r="161" spans="1:10" ht="12">
      <c r="A161" s="6">
        <v>155</v>
      </c>
      <c r="B161" s="7">
        <f t="shared" si="14"/>
        <v>166176.03743230787</v>
      </c>
      <c r="C161" s="7">
        <f t="shared" si="12"/>
        <v>969.3602183551293</v>
      </c>
      <c r="D161" s="7">
        <v>0</v>
      </c>
      <c r="E161" s="7">
        <f t="shared" si="13"/>
        <v>165645.397650663</v>
      </c>
      <c r="F161" s="7">
        <f t="shared" si="15"/>
        <v>530.6397816448589</v>
      </c>
      <c r="G161" s="8">
        <f t="shared" si="16"/>
        <v>64354.60234933699</v>
      </c>
      <c r="H161" s="8">
        <f t="shared" si="17"/>
        <v>178145.397650663</v>
      </c>
      <c r="I161" s="6">
        <v>155</v>
      </c>
      <c r="J161" s="20">
        <v>42854</v>
      </c>
    </row>
    <row r="162" spans="1:10" ht="12">
      <c r="A162" s="6">
        <v>156</v>
      </c>
      <c r="B162" s="7">
        <f t="shared" si="14"/>
        <v>165645.397650663</v>
      </c>
      <c r="C162" s="7">
        <f t="shared" si="12"/>
        <v>966.2648196288676</v>
      </c>
      <c r="D162" s="7">
        <v>0</v>
      </c>
      <c r="E162" s="7">
        <f t="shared" si="13"/>
        <v>165111.6624702919</v>
      </c>
      <c r="F162" s="7">
        <f t="shared" si="15"/>
        <v>533.7351803711208</v>
      </c>
      <c r="G162" s="8">
        <f t="shared" si="16"/>
        <v>64888.33752970811</v>
      </c>
      <c r="H162" s="8">
        <f t="shared" si="17"/>
        <v>179111.6624702919</v>
      </c>
      <c r="I162" s="6">
        <v>156</v>
      </c>
      <c r="J162" s="20">
        <v>42886</v>
      </c>
    </row>
    <row r="163" spans="1:10" ht="12">
      <c r="A163" s="1">
        <v>157</v>
      </c>
      <c r="B163" s="4">
        <f t="shared" si="14"/>
        <v>165111.6624702919</v>
      </c>
      <c r="C163" s="4">
        <f t="shared" si="12"/>
        <v>963.1513644100361</v>
      </c>
      <c r="D163" s="4">
        <v>0</v>
      </c>
      <c r="E163" s="4">
        <f t="shared" si="13"/>
        <v>164574.81383470193</v>
      </c>
      <c r="F163" s="4">
        <f t="shared" si="15"/>
        <v>536.8486355899659</v>
      </c>
      <c r="G163" s="5">
        <f t="shared" si="16"/>
        <v>65425.18616529807</v>
      </c>
      <c r="H163" s="5">
        <f t="shared" si="17"/>
        <v>180074.81383470193</v>
      </c>
      <c r="I163" s="1">
        <v>157</v>
      </c>
      <c r="J163" s="18">
        <v>42918</v>
      </c>
    </row>
    <row r="164" spans="1:10" ht="12">
      <c r="A164" s="1">
        <v>158</v>
      </c>
      <c r="B164" s="4">
        <f t="shared" si="14"/>
        <v>164574.81383470193</v>
      </c>
      <c r="C164" s="4">
        <f t="shared" si="12"/>
        <v>960.0197473690946</v>
      </c>
      <c r="D164" s="4">
        <v>0</v>
      </c>
      <c r="E164" s="4">
        <f t="shared" si="13"/>
        <v>164034.83358207103</v>
      </c>
      <c r="F164" s="4">
        <f t="shared" si="15"/>
        <v>539.9802526308922</v>
      </c>
      <c r="G164" s="5">
        <f t="shared" si="16"/>
        <v>65965.16641792897</v>
      </c>
      <c r="H164" s="5">
        <f t="shared" si="17"/>
        <v>181034.83358207103</v>
      </c>
      <c r="I164" s="1">
        <v>158</v>
      </c>
      <c r="J164" s="18">
        <v>42950</v>
      </c>
    </row>
    <row r="165" spans="1:10" ht="12">
      <c r="A165" s="1">
        <v>159</v>
      </c>
      <c r="B165" s="4">
        <f t="shared" si="14"/>
        <v>164034.83358207103</v>
      </c>
      <c r="C165" s="4">
        <f t="shared" si="12"/>
        <v>956.869862562081</v>
      </c>
      <c r="D165" s="4">
        <v>0</v>
      </c>
      <c r="E165" s="4">
        <f t="shared" si="13"/>
        <v>163491.7034446331</v>
      </c>
      <c r="F165" s="4">
        <f t="shared" si="15"/>
        <v>543.1301374379254</v>
      </c>
      <c r="G165" s="5">
        <f t="shared" si="16"/>
        <v>66508.29655536689</v>
      </c>
      <c r="H165" s="5">
        <f t="shared" si="17"/>
        <v>181991.7034446331</v>
      </c>
      <c r="I165" s="1">
        <v>159</v>
      </c>
      <c r="J165" s="18">
        <v>42982</v>
      </c>
    </row>
    <row r="166" spans="1:10" ht="12">
      <c r="A166" s="1">
        <v>160</v>
      </c>
      <c r="B166" s="4">
        <f t="shared" si="14"/>
        <v>163491.7034446331</v>
      </c>
      <c r="C166" s="4">
        <f t="shared" si="12"/>
        <v>953.7016034270265</v>
      </c>
      <c r="D166" s="4">
        <v>0</v>
      </c>
      <c r="E166" s="4">
        <f t="shared" si="13"/>
        <v>162945.40504806014</v>
      </c>
      <c r="F166" s="4">
        <f t="shared" si="15"/>
        <v>546.2983965729654</v>
      </c>
      <c r="G166" s="5">
        <f t="shared" si="16"/>
        <v>67054.59495193986</v>
      </c>
      <c r="H166" s="5">
        <f t="shared" si="17"/>
        <v>182945.40504806014</v>
      </c>
      <c r="I166" s="1">
        <v>160</v>
      </c>
      <c r="J166" s="18">
        <v>43014</v>
      </c>
    </row>
    <row r="167" spans="1:10" ht="12">
      <c r="A167" s="1">
        <v>161</v>
      </c>
      <c r="B167" s="4">
        <f t="shared" si="14"/>
        <v>162945.40504806014</v>
      </c>
      <c r="C167" s="4">
        <f t="shared" si="12"/>
        <v>950.5148627803509</v>
      </c>
      <c r="D167" s="4">
        <v>0</v>
      </c>
      <c r="E167" s="4">
        <f t="shared" si="13"/>
        <v>162395.9199108405</v>
      </c>
      <c r="F167" s="4">
        <f t="shared" si="15"/>
        <v>549.4851372196572</v>
      </c>
      <c r="G167" s="5">
        <f t="shared" si="16"/>
        <v>67604.08008915951</v>
      </c>
      <c r="H167" s="5">
        <f t="shared" si="17"/>
        <v>183895.9199108405</v>
      </c>
      <c r="I167" s="1">
        <v>161</v>
      </c>
      <c r="J167" s="18">
        <v>43046</v>
      </c>
    </row>
    <row r="168" spans="1:10" ht="12">
      <c r="A168" s="1">
        <v>162</v>
      </c>
      <c r="B168" s="4">
        <f t="shared" si="14"/>
        <v>162395.9199108405</v>
      </c>
      <c r="C168" s="4">
        <f t="shared" si="12"/>
        <v>947.3095328132362</v>
      </c>
      <c r="D168" s="4">
        <v>0</v>
      </c>
      <c r="E168" s="4">
        <f t="shared" si="13"/>
        <v>161843.22944365372</v>
      </c>
      <c r="F168" s="4">
        <f t="shared" si="15"/>
        <v>552.6904671867669</v>
      </c>
      <c r="G168" s="5">
        <f t="shared" si="16"/>
        <v>68156.77055634628</v>
      </c>
      <c r="H168" s="5">
        <f t="shared" si="17"/>
        <v>184843.22944365372</v>
      </c>
      <c r="I168" s="1">
        <v>162</v>
      </c>
      <c r="J168" s="18">
        <v>43078</v>
      </c>
    </row>
    <row r="169" spans="1:10" ht="12">
      <c r="A169" s="1">
        <v>163</v>
      </c>
      <c r="B169" s="4">
        <f t="shared" si="14"/>
        <v>161843.22944365372</v>
      </c>
      <c r="C169" s="4">
        <f t="shared" si="12"/>
        <v>944.0855050879801</v>
      </c>
      <c r="D169" s="4">
        <v>0</v>
      </c>
      <c r="E169" s="4">
        <f t="shared" si="13"/>
        <v>161287.3149487417</v>
      </c>
      <c r="F169" s="4">
        <f t="shared" si="15"/>
        <v>555.9144949120237</v>
      </c>
      <c r="G169" s="5">
        <f t="shared" si="16"/>
        <v>68712.6850512583</v>
      </c>
      <c r="H169" s="5">
        <f t="shared" si="17"/>
        <v>185787.3149487417</v>
      </c>
      <c r="I169" s="1">
        <v>163</v>
      </c>
      <c r="J169" s="18">
        <v>43110</v>
      </c>
    </row>
    <row r="170" spans="1:10" ht="12">
      <c r="A170" s="1">
        <v>164</v>
      </c>
      <c r="B170" s="4">
        <f t="shared" si="14"/>
        <v>161287.3149487417</v>
      </c>
      <c r="C170" s="4">
        <f t="shared" si="12"/>
        <v>940.8426705343267</v>
      </c>
      <c r="D170" s="4">
        <v>0</v>
      </c>
      <c r="E170" s="4">
        <f t="shared" si="13"/>
        <v>160728.15761927603</v>
      </c>
      <c r="F170" s="4">
        <f t="shared" si="15"/>
        <v>559.15732946567</v>
      </c>
      <c r="G170" s="5">
        <f t="shared" si="16"/>
        <v>69271.84238072397</v>
      </c>
      <c r="H170" s="5">
        <f t="shared" si="17"/>
        <v>186728.15761927603</v>
      </c>
      <c r="I170" s="1">
        <v>164</v>
      </c>
      <c r="J170" s="18">
        <v>43142</v>
      </c>
    </row>
    <row r="171" spans="1:10" ht="12">
      <c r="A171" s="1">
        <v>165</v>
      </c>
      <c r="B171" s="4">
        <f t="shared" si="14"/>
        <v>160728.15761927603</v>
      </c>
      <c r="C171" s="4">
        <f t="shared" si="12"/>
        <v>937.5809194457769</v>
      </c>
      <c r="D171" s="4">
        <v>0</v>
      </c>
      <c r="E171" s="4">
        <f t="shared" si="13"/>
        <v>160165.7385387218</v>
      </c>
      <c r="F171" s="4">
        <f t="shared" si="15"/>
        <v>562.4190805542166</v>
      </c>
      <c r="G171" s="5">
        <f t="shared" si="16"/>
        <v>69834.26146127819</v>
      </c>
      <c r="H171" s="5">
        <f t="shared" si="17"/>
        <v>187665.7385387218</v>
      </c>
      <c r="I171" s="1">
        <v>165</v>
      </c>
      <c r="J171" s="18">
        <v>43174</v>
      </c>
    </row>
    <row r="172" spans="1:10" ht="12">
      <c r="A172" s="1">
        <v>166</v>
      </c>
      <c r="B172" s="4">
        <f t="shared" si="14"/>
        <v>160165.7385387218</v>
      </c>
      <c r="C172" s="4">
        <f t="shared" si="12"/>
        <v>934.3001414758772</v>
      </c>
      <c r="D172" s="4">
        <v>0</v>
      </c>
      <c r="E172" s="4">
        <f t="shared" si="13"/>
        <v>159600.0386801977</v>
      </c>
      <c r="F172" s="4">
        <f t="shared" si="15"/>
        <v>565.699858524109</v>
      </c>
      <c r="G172" s="5">
        <f t="shared" si="16"/>
        <v>70399.9613198023</v>
      </c>
      <c r="H172" s="5">
        <f t="shared" si="17"/>
        <v>188600.0386801977</v>
      </c>
      <c r="I172" s="1">
        <v>166</v>
      </c>
      <c r="J172" s="18">
        <v>43206</v>
      </c>
    </row>
    <row r="173" spans="1:10" ht="12">
      <c r="A173" s="1">
        <v>167</v>
      </c>
      <c r="B173" s="4">
        <f t="shared" si="14"/>
        <v>159600.0386801977</v>
      </c>
      <c r="C173" s="4">
        <f t="shared" si="12"/>
        <v>931.0002256344866</v>
      </c>
      <c r="D173" s="4">
        <v>0</v>
      </c>
      <c r="E173" s="4">
        <f t="shared" si="13"/>
        <v>159031.0389058322</v>
      </c>
      <c r="F173" s="4">
        <f t="shared" si="15"/>
        <v>568.9997743655113</v>
      </c>
      <c r="G173" s="5">
        <f t="shared" si="16"/>
        <v>70968.96109416781</v>
      </c>
      <c r="H173" s="5">
        <f t="shared" si="17"/>
        <v>189531.0389058322</v>
      </c>
      <c r="I173" s="1">
        <v>167</v>
      </c>
      <c r="J173" s="18">
        <v>43238</v>
      </c>
    </row>
    <row r="174" spans="1:10" ht="12">
      <c r="A174" s="1">
        <v>168</v>
      </c>
      <c r="B174" s="4">
        <f t="shared" si="14"/>
        <v>159031.0389058322</v>
      </c>
      <c r="C174" s="4">
        <f t="shared" si="12"/>
        <v>927.6810602840211</v>
      </c>
      <c r="D174" s="4">
        <v>0</v>
      </c>
      <c r="E174" s="4">
        <f t="shared" si="13"/>
        <v>158458.71996611622</v>
      </c>
      <c r="F174" s="4">
        <f t="shared" si="15"/>
        <v>572.3189397159731</v>
      </c>
      <c r="G174" s="5">
        <f t="shared" si="16"/>
        <v>71541.28003388378</v>
      </c>
      <c r="H174" s="5">
        <f t="shared" si="17"/>
        <v>190458.71996611622</v>
      </c>
      <c r="I174" s="1">
        <v>168</v>
      </c>
      <c r="J174" s="18">
        <v>43270</v>
      </c>
    </row>
    <row r="175" spans="1:10" ht="12">
      <c r="A175" s="6">
        <v>169</v>
      </c>
      <c r="B175" s="7">
        <f t="shared" si="14"/>
        <v>158458.71996611622</v>
      </c>
      <c r="C175" s="7">
        <f t="shared" si="12"/>
        <v>924.342533135678</v>
      </c>
      <c r="D175" s="7">
        <v>0</v>
      </c>
      <c r="E175" s="7">
        <f t="shared" si="13"/>
        <v>157883.0624992519</v>
      </c>
      <c r="F175" s="7">
        <f t="shared" si="15"/>
        <v>575.6574668643298</v>
      </c>
      <c r="G175" s="8">
        <f t="shared" si="16"/>
        <v>72116.93750074811</v>
      </c>
      <c r="H175" s="8">
        <f t="shared" si="17"/>
        <v>191383.0624992519</v>
      </c>
      <c r="I175" s="6">
        <v>169</v>
      </c>
      <c r="J175" s="20">
        <v>43302</v>
      </c>
    </row>
    <row r="176" spans="1:10" ht="12">
      <c r="A176" s="6">
        <v>170</v>
      </c>
      <c r="B176" s="7">
        <f t="shared" si="14"/>
        <v>157883.0624992519</v>
      </c>
      <c r="C176" s="7">
        <f t="shared" si="12"/>
        <v>920.984531245636</v>
      </c>
      <c r="D176" s="7">
        <v>0</v>
      </c>
      <c r="E176" s="7">
        <f t="shared" si="13"/>
        <v>157304.04703049752</v>
      </c>
      <c r="F176" s="7">
        <f t="shared" si="15"/>
        <v>579.0154687543691</v>
      </c>
      <c r="G176" s="8">
        <f t="shared" si="16"/>
        <v>72695.95296950248</v>
      </c>
      <c r="H176" s="8">
        <f t="shared" si="17"/>
        <v>192304.04703049752</v>
      </c>
      <c r="I176" s="6">
        <v>170</v>
      </c>
      <c r="J176" s="20">
        <v>43334</v>
      </c>
    </row>
    <row r="177" spans="1:10" ht="12">
      <c r="A177" s="6">
        <v>171</v>
      </c>
      <c r="B177" s="7">
        <f t="shared" si="14"/>
        <v>157304.04703049752</v>
      </c>
      <c r="C177" s="7">
        <f t="shared" si="12"/>
        <v>917.6069410112356</v>
      </c>
      <c r="D177" s="7">
        <v>0</v>
      </c>
      <c r="E177" s="7">
        <f t="shared" si="13"/>
        <v>156721.65397150876</v>
      </c>
      <c r="F177" s="7">
        <f t="shared" si="15"/>
        <v>582.3930589887605</v>
      </c>
      <c r="G177" s="8">
        <f t="shared" si="16"/>
        <v>73278.34602849124</v>
      </c>
      <c r="H177" s="8">
        <f t="shared" si="17"/>
        <v>193221.65397150876</v>
      </c>
      <c r="I177" s="6">
        <v>171</v>
      </c>
      <c r="J177" s="20">
        <v>43366</v>
      </c>
    </row>
    <row r="178" spans="1:10" ht="12">
      <c r="A178" s="6">
        <v>172</v>
      </c>
      <c r="B178" s="7">
        <f t="shared" si="14"/>
        <v>156721.65397150876</v>
      </c>
      <c r="C178" s="7">
        <f t="shared" si="12"/>
        <v>914.2096481671344</v>
      </c>
      <c r="D178" s="7">
        <v>0</v>
      </c>
      <c r="E178" s="7">
        <f t="shared" si="13"/>
        <v>156135.8636196759</v>
      </c>
      <c r="F178" s="7">
        <f t="shared" si="15"/>
        <v>585.7903518328676</v>
      </c>
      <c r="G178" s="8">
        <f t="shared" si="16"/>
        <v>73864.13638032411</v>
      </c>
      <c r="H178" s="8">
        <f t="shared" si="17"/>
        <v>194135.8636196759</v>
      </c>
      <c r="I178" s="6">
        <v>172</v>
      </c>
      <c r="J178" s="20">
        <v>43398</v>
      </c>
    </row>
    <row r="179" spans="1:10" ht="12">
      <c r="A179" s="6">
        <v>173</v>
      </c>
      <c r="B179" s="7">
        <f t="shared" si="14"/>
        <v>156135.8636196759</v>
      </c>
      <c r="C179" s="7">
        <f t="shared" si="12"/>
        <v>910.7925377814428</v>
      </c>
      <c r="D179" s="7">
        <v>0</v>
      </c>
      <c r="E179" s="7">
        <f t="shared" si="13"/>
        <v>155546.65615745733</v>
      </c>
      <c r="F179" s="7">
        <f t="shared" si="15"/>
        <v>589.207462218561</v>
      </c>
      <c r="G179" s="8">
        <f t="shared" si="16"/>
        <v>74453.34384254267</v>
      </c>
      <c r="H179" s="8">
        <f t="shared" si="17"/>
        <v>195046.65615745733</v>
      </c>
      <c r="I179" s="6">
        <v>173</v>
      </c>
      <c r="J179" s="20">
        <v>43430</v>
      </c>
    </row>
    <row r="180" spans="1:10" ht="12">
      <c r="A180" s="6">
        <v>174</v>
      </c>
      <c r="B180" s="7">
        <f t="shared" si="14"/>
        <v>155546.65615745733</v>
      </c>
      <c r="C180" s="7">
        <f t="shared" si="12"/>
        <v>907.3554942518344</v>
      </c>
      <c r="D180" s="7">
        <v>0</v>
      </c>
      <c r="E180" s="7">
        <f t="shared" si="13"/>
        <v>154954.01165170915</v>
      </c>
      <c r="F180" s="7">
        <f t="shared" si="15"/>
        <v>592.644505748176</v>
      </c>
      <c r="G180" s="8">
        <f t="shared" si="16"/>
        <v>75045.98834829085</v>
      </c>
      <c r="H180" s="8">
        <f t="shared" si="17"/>
        <v>195954.01165170915</v>
      </c>
      <c r="I180" s="6">
        <v>174</v>
      </c>
      <c r="J180" s="20">
        <v>43462</v>
      </c>
    </row>
    <row r="181" spans="1:10" ht="12">
      <c r="A181" s="6">
        <v>175</v>
      </c>
      <c r="B181" s="7">
        <f t="shared" si="14"/>
        <v>154954.01165170915</v>
      </c>
      <c r="C181" s="7">
        <f t="shared" si="12"/>
        <v>903.8984013016368</v>
      </c>
      <c r="D181" s="7">
        <v>0</v>
      </c>
      <c r="E181" s="7">
        <f t="shared" si="13"/>
        <v>154357.9100530108</v>
      </c>
      <c r="F181" s="7">
        <f t="shared" si="15"/>
        <v>596.1015986983548</v>
      </c>
      <c r="G181" s="8">
        <f t="shared" si="16"/>
        <v>75642.0899469892</v>
      </c>
      <c r="H181" s="8">
        <f t="shared" si="17"/>
        <v>196857.9100530108</v>
      </c>
      <c r="I181" s="6">
        <v>175</v>
      </c>
      <c r="J181" s="20">
        <v>43494</v>
      </c>
    </row>
    <row r="182" spans="1:10" ht="12">
      <c r="A182" s="6">
        <v>176</v>
      </c>
      <c r="B182" s="7">
        <f t="shared" si="14"/>
        <v>154357.9100530108</v>
      </c>
      <c r="C182" s="7">
        <f t="shared" si="12"/>
        <v>900.4211419758964</v>
      </c>
      <c r="D182" s="7">
        <v>0</v>
      </c>
      <c r="E182" s="7">
        <f t="shared" si="13"/>
        <v>153758.3311949867</v>
      </c>
      <c r="F182" s="7">
        <f t="shared" si="15"/>
        <v>599.5788580240915</v>
      </c>
      <c r="G182" s="8">
        <f t="shared" si="16"/>
        <v>76241.6688050133</v>
      </c>
      <c r="H182" s="8">
        <f t="shared" si="17"/>
        <v>197758.3311949867</v>
      </c>
      <c r="I182" s="6">
        <v>176</v>
      </c>
      <c r="J182" s="20">
        <v>43526</v>
      </c>
    </row>
    <row r="183" spans="1:10" ht="12">
      <c r="A183" s="6">
        <v>177</v>
      </c>
      <c r="B183" s="7">
        <f t="shared" si="14"/>
        <v>153758.3311949867</v>
      </c>
      <c r="C183" s="7">
        <f t="shared" si="12"/>
        <v>896.9235986374225</v>
      </c>
      <c r="D183" s="7">
        <v>0</v>
      </c>
      <c r="E183" s="7">
        <f t="shared" si="13"/>
        <v>153155.25479362413</v>
      </c>
      <c r="F183" s="7">
        <f t="shared" si="15"/>
        <v>603.076401362574</v>
      </c>
      <c r="G183" s="8">
        <f t="shared" si="16"/>
        <v>76844.74520637587</v>
      </c>
      <c r="H183" s="8">
        <f t="shared" si="17"/>
        <v>198655.25479362413</v>
      </c>
      <c r="I183" s="6">
        <v>177</v>
      </c>
      <c r="J183" s="20">
        <v>43558</v>
      </c>
    </row>
    <row r="184" spans="1:10" ht="12">
      <c r="A184" s="6">
        <v>178</v>
      </c>
      <c r="B184" s="7">
        <f t="shared" si="14"/>
        <v>153155.25479362413</v>
      </c>
      <c r="C184" s="7">
        <f t="shared" si="12"/>
        <v>893.4056529628075</v>
      </c>
      <c r="D184" s="7">
        <v>0</v>
      </c>
      <c r="E184" s="7">
        <f t="shared" si="13"/>
        <v>152548.66044658693</v>
      </c>
      <c r="F184" s="7">
        <f t="shared" si="15"/>
        <v>606.5943470372004</v>
      </c>
      <c r="G184" s="8">
        <f t="shared" si="16"/>
        <v>77451.33955341307</v>
      </c>
      <c r="H184" s="8">
        <f t="shared" si="17"/>
        <v>199548.66044658693</v>
      </c>
      <c r="I184" s="6">
        <v>178</v>
      </c>
      <c r="J184" s="20">
        <v>43590</v>
      </c>
    </row>
    <row r="185" spans="1:10" ht="12">
      <c r="A185" s="6">
        <v>179</v>
      </c>
      <c r="B185" s="7">
        <f t="shared" si="14"/>
        <v>152548.66044658693</v>
      </c>
      <c r="C185" s="7">
        <f t="shared" si="12"/>
        <v>889.8671859384239</v>
      </c>
      <c r="D185" s="7">
        <v>0</v>
      </c>
      <c r="E185" s="7">
        <f t="shared" si="13"/>
        <v>151938.52763252537</v>
      </c>
      <c r="F185" s="7">
        <f t="shared" si="15"/>
        <v>610.132814061566</v>
      </c>
      <c r="G185" s="8">
        <f t="shared" si="16"/>
        <v>78061.47236747463</v>
      </c>
      <c r="H185" s="8">
        <f t="shared" si="17"/>
        <v>200438.52763252537</v>
      </c>
      <c r="I185" s="6">
        <v>179</v>
      </c>
      <c r="J185" s="20">
        <v>43622</v>
      </c>
    </row>
    <row r="186" spans="1:10" ht="12">
      <c r="A186" s="6">
        <v>180</v>
      </c>
      <c r="B186" s="7">
        <f t="shared" si="14"/>
        <v>151938.52763252537</v>
      </c>
      <c r="C186" s="7">
        <f t="shared" si="12"/>
        <v>886.308077856398</v>
      </c>
      <c r="D186" s="7">
        <v>0</v>
      </c>
      <c r="E186" s="7">
        <f t="shared" si="13"/>
        <v>151324.83571038177</v>
      </c>
      <c r="F186" s="7">
        <f t="shared" si="15"/>
        <v>613.6919221435965</v>
      </c>
      <c r="G186" s="8">
        <f t="shared" si="16"/>
        <v>78675.16428961823</v>
      </c>
      <c r="H186" s="8">
        <f t="shared" si="17"/>
        <v>201324.83571038177</v>
      </c>
      <c r="I186" s="6">
        <v>180</v>
      </c>
      <c r="J186" s="20">
        <v>43654</v>
      </c>
    </row>
    <row r="187" spans="1:10" ht="12">
      <c r="A187" s="1">
        <v>181</v>
      </c>
      <c r="B187" s="4">
        <f t="shared" si="14"/>
        <v>151324.83571038177</v>
      </c>
      <c r="C187" s="4">
        <f t="shared" si="12"/>
        <v>882.7282083105604</v>
      </c>
      <c r="D187" s="4">
        <v>0</v>
      </c>
      <c r="E187" s="4">
        <f t="shared" si="13"/>
        <v>150707.56391869232</v>
      </c>
      <c r="F187" s="4">
        <f t="shared" si="15"/>
        <v>617.2717916894471</v>
      </c>
      <c r="G187" s="5">
        <f t="shared" si="16"/>
        <v>79292.43608130768</v>
      </c>
      <c r="H187" s="5">
        <f t="shared" si="17"/>
        <v>202207.56391869232</v>
      </c>
      <c r="I187" s="1">
        <v>181</v>
      </c>
      <c r="J187" s="18">
        <v>43686</v>
      </c>
    </row>
    <row r="188" spans="1:10" ht="12">
      <c r="A188" s="1">
        <v>182</v>
      </c>
      <c r="B188" s="4">
        <f t="shared" si="14"/>
        <v>150707.56391869232</v>
      </c>
      <c r="C188" s="4">
        <f t="shared" si="12"/>
        <v>879.1274561923719</v>
      </c>
      <c r="D188" s="4">
        <v>0</v>
      </c>
      <c r="E188" s="4">
        <f t="shared" si="13"/>
        <v>150086.6913748847</v>
      </c>
      <c r="F188" s="4">
        <f t="shared" si="15"/>
        <v>620.8725438076362</v>
      </c>
      <c r="G188" s="5">
        <f t="shared" si="16"/>
        <v>79913.30862511531</v>
      </c>
      <c r="H188" s="5">
        <f t="shared" si="17"/>
        <v>203086.6913748847</v>
      </c>
      <c r="I188" s="1">
        <v>182</v>
      </c>
      <c r="J188" s="18">
        <v>43718</v>
      </c>
    </row>
    <row r="189" spans="1:10" ht="12">
      <c r="A189" s="1">
        <v>183</v>
      </c>
      <c r="B189" s="4">
        <f t="shared" si="14"/>
        <v>150086.6913748847</v>
      </c>
      <c r="C189" s="4">
        <f t="shared" si="12"/>
        <v>875.5056996868274</v>
      </c>
      <c r="D189" s="4">
        <v>0</v>
      </c>
      <c r="E189" s="4">
        <f t="shared" si="13"/>
        <v>149462.1970745715</v>
      </c>
      <c r="F189" s="4">
        <f t="shared" si="15"/>
        <v>624.4943003131775</v>
      </c>
      <c r="G189" s="5">
        <f t="shared" si="16"/>
        <v>80537.80292542849</v>
      </c>
      <c r="H189" s="5">
        <f t="shared" si="17"/>
        <v>203962.1970745715</v>
      </c>
      <c r="I189" s="1">
        <v>183</v>
      </c>
      <c r="J189" s="18">
        <v>43750</v>
      </c>
    </row>
    <row r="190" spans="1:10" ht="12">
      <c r="A190" s="1">
        <v>184</v>
      </c>
      <c r="B190" s="4">
        <f t="shared" si="14"/>
        <v>149462.1970745715</v>
      </c>
      <c r="C190" s="4">
        <f t="shared" si="12"/>
        <v>871.8628162683339</v>
      </c>
      <c r="D190" s="4">
        <v>0</v>
      </c>
      <c r="E190" s="4">
        <f t="shared" si="13"/>
        <v>148834.05989083985</v>
      </c>
      <c r="F190" s="4">
        <f t="shared" si="15"/>
        <v>628.1371837316547</v>
      </c>
      <c r="G190" s="5">
        <f t="shared" si="16"/>
        <v>81165.94010916015</v>
      </c>
      <c r="H190" s="5">
        <f t="shared" si="17"/>
        <v>204834.05989083985</v>
      </c>
      <c r="I190" s="1">
        <v>184</v>
      </c>
      <c r="J190" s="18">
        <v>43782</v>
      </c>
    </row>
    <row r="191" spans="1:10" ht="12">
      <c r="A191" s="1">
        <v>185</v>
      </c>
      <c r="B191" s="4">
        <f t="shared" si="14"/>
        <v>148834.05989083985</v>
      </c>
      <c r="C191" s="4">
        <f t="shared" si="12"/>
        <v>868.1986826965658</v>
      </c>
      <c r="D191" s="4">
        <v>0</v>
      </c>
      <c r="E191" s="4">
        <f t="shared" si="13"/>
        <v>148202.2585735364</v>
      </c>
      <c r="F191" s="4">
        <f t="shared" si="15"/>
        <v>631.8013173034415</v>
      </c>
      <c r="G191" s="5">
        <f t="shared" si="16"/>
        <v>81797.74142646359</v>
      </c>
      <c r="H191" s="5">
        <f t="shared" si="17"/>
        <v>205702.2585735364</v>
      </c>
      <c r="I191" s="1">
        <v>185</v>
      </c>
      <c r="J191" s="18">
        <v>43814</v>
      </c>
    </row>
    <row r="192" spans="1:10" ht="12">
      <c r="A192" s="1">
        <v>186</v>
      </c>
      <c r="B192" s="4">
        <f t="shared" si="14"/>
        <v>148202.2585735364</v>
      </c>
      <c r="C192" s="4">
        <f t="shared" si="12"/>
        <v>864.5131750122957</v>
      </c>
      <c r="D192" s="4">
        <v>0</v>
      </c>
      <c r="E192" s="4">
        <f t="shared" si="13"/>
        <v>147566.7717485487</v>
      </c>
      <c r="F192" s="4">
        <f t="shared" si="15"/>
        <v>635.4868249877181</v>
      </c>
      <c r="G192" s="5">
        <f t="shared" si="16"/>
        <v>82433.2282514513</v>
      </c>
      <c r="H192" s="5">
        <f t="shared" si="17"/>
        <v>206566.7717485487</v>
      </c>
      <c r="I192" s="1">
        <v>186</v>
      </c>
      <c r="J192" s="18">
        <v>43846</v>
      </c>
    </row>
    <row r="193" spans="1:10" ht="12">
      <c r="A193" s="1">
        <v>187</v>
      </c>
      <c r="B193" s="4">
        <f t="shared" si="14"/>
        <v>147566.7717485487</v>
      </c>
      <c r="C193" s="4">
        <f t="shared" si="12"/>
        <v>860.8061685332008</v>
      </c>
      <c r="D193" s="4">
        <v>0</v>
      </c>
      <c r="E193" s="4">
        <f t="shared" si="13"/>
        <v>146927.5779170819</v>
      </c>
      <c r="F193" s="4">
        <f t="shared" si="15"/>
        <v>639.1938314668078</v>
      </c>
      <c r="G193" s="5">
        <f t="shared" si="16"/>
        <v>83072.42208291811</v>
      </c>
      <c r="H193" s="5">
        <f t="shared" si="17"/>
        <v>207427.5779170819</v>
      </c>
      <c r="I193" s="1">
        <v>187</v>
      </c>
      <c r="J193" s="18">
        <v>43878</v>
      </c>
    </row>
    <row r="194" spans="1:10" ht="12">
      <c r="A194" s="1">
        <v>188</v>
      </c>
      <c r="B194" s="4">
        <f t="shared" si="14"/>
        <v>146927.5779170819</v>
      </c>
      <c r="C194" s="4">
        <f t="shared" si="12"/>
        <v>857.0775378496444</v>
      </c>
      <c r="D194" s="4">
        <v>0</v>
      </c>
      <c r="E194" s="4">
        <f t="shared" si="13"/>
        <v>146284.65545493152</v>
      </c>
      <c r="F194" s="4">
        <f t="shared" si="15"/>
        <v>642.9224621503672</v>
      </c>
      <c r="G194" s="5">
        <f t="shared" si="16"/>
        <v>83715.34454506848</v>
      </c>
      <c r="H194" s="5">
        <f t="shared" si="17"/>
        <v>208284.65545493152</v>
      </c>
      <c r="I194" s="1">
        <v>188</v>
      </c>
      <c r="J194" s="18">
        <v>43910</v>
      </c>
    </row>
    <row r="195" spans="1:10" ht="12">
      <c r="A195" s="1">
        <v>189</v>
      </c>
      <c r="B195" s="4">
        <f t="shared" si="14"/>
        <v>146284.65545493152</v>
      </c>
      <c r="C195" s="4">
        <f t="shared" si="12"/>
        <v>853.3271568204339</v>
      </c>
      <c r="D195" s="4">
        <v>0</v>
      </c>
      <c r="E195" s="4">
        <f t="shared" si="13"/>
        <v>145637.98261175194</v>
      </c>
      <c r="F195" s="4">
        <f t="shared" si="15"/>
        <v>646.6728431795782</v>
      </c>
      <c r="G195" s="5">
        <f t="shared" si="16"/>
        <v>84362.01738824806</v>
      </c>
      <c r="H195" s="5">
        <f t="shared" si="17"/>
        <v>209137.98261175194</v>
      </c>
      <c r="I195" s="1">
        <v>189</v>
      </c>
      <c r="J195" s="18">
        <v>43942</v>
      </c>
    </row>
    <row r="196" spans="1:10" ht="12">
      <c r="A196" s="1">
        <v>190</v>
      </c>
      <c r="B196" s="4">
        <f t="shared" si="14"/>
        <v>145637.98261175194</v>
      </c>
      <c r="C196" s="4">
        <f t="shared" si="12"/>
        <v>849.554898568553</v>
      </c>
      <c r="D196" s="4">
        <v>0</v>
      </c>
      <c r="E196" s="4">
        <f t="shared" si="13"/>
        <v>144987.5375103205</v>
      </c>
      <c r="F196" s="4">
        <f t="shared" si="15"/>
        <v>650.4451014314545</v>
      </c>
      <c r="G196" s="5">
        <f t="shared" si="16"/>
        <v>85012.46248967951</v>
      </c>
      <c r="H196" s="5">
        <f t="shared" si="17"/>
        <v>209987.5375103205</v>
      </c>
      <c r="I196" s="1">
        <v>190</v>
      </c>
      <c r="J196" s="18">
        <v>43974</v>
      </c>
    </row>
    <row r="197" spans="1:10" ht="12">
      <c r="A197" s="1">
        <v>191</v>
      </c>
      <c r="B197" s="4">
        <f t="shared" si="14"/>
        <v>144987.5375103205</v>
      </c>
      <c r="C197" s="4">
        <f t="shared" si="12"/>
        <v>845.7606354768695</v>
      </c>
      <c r="D197" s="4">
        <v>0</v>
      </c>
      <c r="E197" s="4">
        <f t="shared" si="13"/>
        <v>144333.29814579737</v>
      </c>
      <c r="F197" s="4">
        <f t="shared" si="15"/>
        <v>654.2393645231205</v>
      </c>
      <c r="G197" s="5">
        <f t="shared" si="16"/>
        <v>85666.70185420263</v>
      </c>
      <c r="H197" s="5">
        <f t="shared" si="17"/>
        <v>210833.29814579737</v>
      </c>
      <c r="I197" s="1">
        <v>191</v>
      </c>
      <c r="J197" s="18">
        <v>44006</v>
      </c>
    </row>
    <row r="198" spans="1:10" ht="12">
      <c r="A198" s="1">
        <v>192</v>
      </c>
      <c r="B198" s="4">
        <f t="shared" si="14"/>
        <v>144333.29814579737</v>
      </c>
      <c r="C198" s="4">
        <f t="shared" si="12"/>
        <v>841.944239183818</v>
      </c>
      <c r="D198" s="4">
        <v>0</v>
      </c>
      <c r="E198" s="4">
        <f t="shared" si="13"/>
        <v>143675.2423849812</v>
      </c>
      <c r="F198" s="4">
        <f t="shared" si="15"/>
        <v>658.0557608161762</v>
      </c>
      <c r="G198" s="5">
        <f t="shared" si="16"/>
        <v>86324.75761501881</v>
      </c>
      <c r="H198" s="5">
        <f t="shared" si="17"/>
        <v>211675.2423849812</v>
      </c>
      <c r="I198" s="1">
        <v>192</v>
      </c>
      <c r="J198" s="18">
        <v>44038</v>
      </c>
    </row>
    <row r="199" spans="1:10" ht="12">
      <c r="A199" s="6">
        <v>193</v>
      </c>
      <c r="B199" s="7">
        <f t="shared" si="14"/>
        <v>143675.2423849812</v>
      </c>
      <c r="C199" s="7">
        <f aca="true" t="shared" si="18" ref="C199:C246">IF(($B$1/12*B199)&lt;0,0,($B$1/12*B199))</f>
        <v>838.105580579057</v>
      </c>
      <c r="D199" s="7">
        <v>0</v>
      </c>
      <c r="E199" s="7">
        <f aca="true" t="shared" si="19" ref="E199:E262">+B199+C199-D199-MONTHLY_PAYMENT</f>
        <v>143013.34796556024</v>
      </c>
      <c r="F199" s="7">
        <f t="shared" si="15"/>
        <v>661.8944194209471</v>
      </c>
      <c r="G199" s="8">
        <f t="shared" si="16"/>
        <v>86986.65203443976</v>
      </c>
      <c r="H199" s="8">
        <f t="shared" si="17"/>
        <v>212513.34796556024</v>
      </c>
      <c r="I199" s="6">
        <v>193</v>
      </c>
      <c r="J199" s="20">
        <v>44070</v>
      </c>
    </row>
    <row r="200" spans="1:10" ht="12">
      <c r="A200" s="6">
        <v>194</v>
      </c>
      <c r="B200" s="7">
        <f aca="true" t="shared" si="20" ref="B200:B246">IF(E199&lt;0,0,E199)</f>
        <v>143013.34796556024</v>
      </c>
      <c r="C200" s="7">
        <f t="shared" si="18"/>
        <v>834.2445297991014</v>
      </c>
      <c r="D200" s="7">
        <v>0</v>
      </c>
      <c r="E200" s="7">
        <f t="shared" si="19"/>
        <v>142347.59249535933</v>
      </c>
      <c r="F200" s="7">
        <f aca="true" t="shared" si="21" ref="F200:F263">+E199-E200</f>
        <v>665.7554702009074</v>
      </c>
      <c r="G200" s="8">
        <f aca="true" t="shared" si="22" ref="G200:G263">+G199+F200</f>
        <v>87652.40750464067</v>
      </c>
      <c r="H200" s="8">
        <f t="shared" si="17"/>
        <v>213347.59249535933</v>
      </c>
      <c r="I200" s="6">
        <v>194</v>
      </c>
      <c r="J200" s="20">
        <v>44102</v>
      </c>
    </row>
    <row r="201" spans="1:10" ht="12">
      <c r="A201" s="6">
        <v>195</v>
      </c>
      <c r="B201" s="7">
        <f t="shared" si="20"/>
        <v>142347.59249535933</v>
      </c>
      <c r="C201" s="7">
        <f t="shared" si="18"/>
        <v>830.3609562229295</v>
      </c>
      <c r="D201" s="7">
        <v>0</v>
      </c>
      <c r="E201" s="7">
        <f t="shared" si="19"/>
        <v>141677.95345158226</v>
      </c>
      <c r="F201" s="7">
        <f t="shared" si="21"/>
        <v>669.6390437770751</v>
      </c>
      <c r="G201" s="8">
        <f t="shared" si="22"/>
        <v>88322.04654841774</v>
      </c>
      <c r="H201" s="8">
        <f aca="true" t="shared" si="23" ref="H201:H264">H200+C201</f>
        <v>214177.95345158226</v>
      </c>
      <c r="I201" s="6">
        <v>195</v>
      </c>
      <c r="J201" s="20">
        <v>44134</v>
      </c>
    </row>
    <row r="202" spans="1:10" ht="12">
      <c r="A202" s="6">
        <v>196</v>
      </c>
      <c r="B202" s="7">
        <f t="shared" si="20"/>
        <v>141677.95345158226</v>
      </c>
      <c r="C202" s="7">
        <f t="shared" si="18"/>
        <v>826.4547284675632</v>
      </c>
      <c r="D202" s="7">
        <v>0</v>
      </c>
      <c r="E202" s="7">
        <f t="shared" si="19"/>
        <v>141004.40818004982</v>
      </c>
      <c r="F202" s="7">
        <f t="shared" si="21"/>
        <v>673.5452715324354</v>
      </c>
      <c r="G202" s="8">
        <f t="shared" si="22"/>
        <v>88995.59181995018</v>
      </c>
      <c r="H202" s="8">
        <f t="shared" si="23"/>
        <v>215004.40818004982</v>
      </c>
      <c r="I202" s="6">
        <v>196</v>
      </c>
      <c r="J202" s="20">
        <v>44166</v>
      </c>
    </row>
    <row r="203" spans="1:10" ht="12">
      <c r="A203" s="6">
        <v>197</v>
      </c>
      <c r="B203" s="7">
        <f t="shared" si="20"/>
        <v>141004.40818004982</v>
      </c>
      <c r="C203" s="7">
        <f t="shared" si="18"/>
        <v>822.5257143836241</v>
      </c>
      <c r="D203" s="7">
        <v>0</v>
      </c>
      <c r="E203" s="7">
        <f t="shared" si="19"/>
        <v>140326.93389443346</v>
      </c>
      <c r="F203" s="7">
        <f t="shared" si="21"/>
        <v>677.4742856163648</v>
      </c>
      <c r="G203" s="8">
        <f t="shared" si="22"/>
        <v>89673.06610556654</v>
      </c>
      <c r="H203" s="8">
        <f t="shared" si="23"/>
        <v>215826.93389443346</v>
      </c>
      <c r="I203" s="6">
        <v>197</v>
      </c>
      <c r="J203" s="20">
        <v>44198</v>
      </c>
    </row>
    <row r="204" spans="1:10" ht="12">
      <c r="A204" s="6">
        <v>198</v>
      </c>
      <c r="B204" s="7">
        <f t="shared" si="20"/>
        <v>140326.93389443346</v>
      </c>
      <c r="C204" s="7">
        <f t="shared" si="18"/>
        <v>818.5737810508618</v>
      </c>
      <c r="D204" s="7">
        <v>0</v>
      </c>
      <c r="E204" s="7">
        <f t="shared" si="19"/>
        <v>139645.50767548432</v>
      </c>
      <c r="F204" s="7">
        <f t="shared" si="21"/>
        <v>681.4262189491419</v>
      </c>
      <c r="G204" s="8">
        <f t="shared" si="22"/>
        <v>90354.49232451568</v>
      </c>
      <c r="H204" s="8">
        <f t="shared" si="23"/>
        <v>216645.50767548432</v>
      </c>
      <c r="I204" s="6">
        <v>198</v>
      </c>
      <c r="J204" s="20">
        <v>44230</v>
      </c>
    </row>
    <row r="205" spans="1:10" ht="12">
      <c r="A205" s="6">
        <v>199</v>
      </c>
      <c r="B205" s="7">
        <f t="shared" si="20"/>
        <v>139645.50767548432</v>
      </c>
      <c r="C205" s="7">
        <f t="shared" si="18"/>
        <v>814.5987947736586</v>
      </c>
      <c r="D205" s="7">
        <v>0</v>
      </c>
      <c r="E205" s="7">
        <f t="shared" si="19"/>
        <v>138960.10647025798</v>
      </c>
      <c r="F205" s="7">
        <f t="shared" si="21"/>
        <v>685.4012052263424</v>
      </c>
      <c r="G205" s="8">
        <f t="shared" si="22"/>
        <v>91039.89352974202</v>
      </c>
      <c r="H205" s="8">
        <f t="shared" si="23"/>
        <v>217460.10647025798</v>
      </c>
      <c r="I205" s="6">
        <v>199</v>
      </c>
      <c r="J205" s="20">
        <v>44262</v>
      </c>
    </row>
    <row r="206" spans="1:10" ht="12">
      <c r="A206" s="6">
        <v>200</v>
      </c>
      <c r="B206" s="7">
        <f t="shared" si="20"/>
        <v>138960.10647025798</v>
      </c>
      <c r="C206" s="7">
        <f t="shared" si="18"/>
        <v>810.6006210765049</v>
      </c>
      <c r="D206" s="7">
        <v>0</v>
      </c>
      <c r="E206" s="7">
        <f t="shared" si="19"/>
        <v>138270.70709133448</v>
      </c>
      <c r="F206" s="7">
        <f t="shared" si="21"/>
        <v>689.3993789234955</v>
      </c>
      <c r="G206" s="8">
        <f t="shared" si="22"/>
        <v>91729.29290866552</v>
      </c>
      <c r="H206" s="8">
        <f t="shared" si="23"/>
        <v>218270.70709133448</v>
      </c>
      <c r="I206" s="6">
        <v>200</v>
      </c>
      <c r="J206" s="20">
        <v>44294</v>
      </c>
    </row>
    <row r="207" spans="1:10" ht="12">
      <c r="A207" s="6">
        <v>201</v>
      </c>
      <c r="B207" s="7">
        <f t="shared" si="20"/>
        <v>138270.70709133448</v>
      </c>
      <c r="C207" s="7">
        <f t="shared" si="18"/>
        <v>806.5791246994512</v>
      </c>
      <c r="D207" s="7">
        <v>0</v>
      </c>
      <c r="E207" s="7">
        <f t="shared" si="19"/>
        <v>137577.28621603394</v>
      </c>
      <c r="F207" s="7">
        <f t="shared" si="21"/>
        <v>693.4208753005369</v>
      </c>
      <c r="G207" s="8">
        <f t="shared" si="22"/>
        <v>92422.71378396606</v>
      </c>
      <c r="H207" s="8">
        <f t="shared" si="23"/>
        <v>219077.28621603394</v>
      </c>
      <c r="I207" s="6">
        <v>201</v>
      </c>
      <c r="J207" s="20">
        <v>44326</v>
      </c>
    </row>
    <row r="208" spans="1:10" ht="12">
      <c r="A208" s="6">
        <v>202</v>
      </c>
      <c r="B208" s="7">
        <f t="shared" si="20"/>
        <v>137577.28621603394</v>
      </c>
      <c r="C208" s="7">
        <f t="shared" si="18"/>
        <v>802.5341695935314</v>
      </c>
      <c r="D208" s="7">
        <v>0</v>
      </c>
      <c r="E208" s="7">
        <f t="shared" si="19"/>
        <v>136879.82038562748</v>
      </c>
      <c r="F208" s="7">
        <f t="shared" si="21"/>
        <v>697.4658304064651</v>
      </c>
      <c r="G208" s="8">
        <f t="shared" si="22"/>
        <v>93120.17961437252</v>
      </c>
      <c r="H208" s="8">
        <f t="shared" si="23"/>
        <v>219879.82038562748</v>
      </c>
      <c r="I208" s="6">
        <v>202</v>
      </c>
      <c r="J208" s="20">
        <v>44358</v>
      </c>
    </row>
    <row r="209" spans="1:10" ht="12">
      <c r="A209" s="6">
        <v>203</v>
      </c>
      <c r="B209" s="7">
        <f t="shared" si="20"/>
        <v>136879.82038562748</v>
      </c>
      <c r="C209" s="7">
        <f t="shared" si="18"/>
        <v>798.4656189161603</v>
      </c>
      <c r="D209" s="7">
        <v>0</v>
      </c>
      <c r="E209" s="7">
        <f t="shared" si="19"/>
        <v>136178.28600454362</v>
      </c>
      <c r="F209" s="7">
        <f t="shared" si="21"/>
        <v>701.5343810838531</v>
      </c>
      <c r="G209" s="8">
        <f t="shared" si="22"/>
        <v>93821.71399545638</v>
      </c>
      <c r="H209" s="8">
        <f t="shared" si="23"/>
        <v>220678.28600454362</v>
      </c>
      <c r="I209" s="6">
        <v>203</v>
      </c>
      <c r="J209" s="20">
        <v>44390</v>
      </c>
    </row>
    <row r="210" spans="1:10" ht="12">
      <c r="A210" s="6">
        <v>204</v>
      </c>
      <c r="B210" s="7">
        <f t="shared" si="20"/>
        <v>136178.28600454362</v>
      </c>
      <c r="C210" s="7">
        <f t="shared" si="18"/>
        <v>794.3733350265045</v>
      </c>
      <c r="D210" s="7">
        <v>0</v>
      </c>
      <c r="E210" s="7">
        <f t="shared" si="19"/>
        <v>135472.65933957012</v>
      </c>
      <c r="F210" s="7">
        <f t="shared" si="21"/>
        <v>705.6266649735044</v>
      </c>
      <c r="G210" s="8">
        <f t="shared" si="22"/>
        <v>94527.34066042988</v>
      </c>
      <c r="H210" s="8">
        <f t="shared" si="23"/>
        <v>221472.65933957012</v>
      </c>
      <c r="I210" s="6">
        <v>204</v>
      </c>
      <c r="J210" s="20">
        <v>44422</v>
      </c>
    </row>
    <row r="211" spans="1:10" ht="12">
      <c r="A211" s="1">
        <v>205</v>
      </c>
      <c r="B211" s="4">
        <f t="shared" si="20"/>
        <v>135472.65933957012</v>
      </c>
      <c r="C211" s="4">
        <f t="shared" si="18"/>
        <v>790.2571794808257</v>
      </c>
      <c r="D211" s="4">
        <v>0</v>
      </c>
      <c r="E211" s="4">
        <f t="shared" si="19"/>
        <v>134762.91651905095</v>
      </c>
      <c r="F211" s="4">
        <f t="shared" si="21"/>
        <v>709.7428205191682</v>
      </c>
      <c r="G211" s="5">
        <f t="shared" si="22"/>
        <v>95237.08348094905</v>
      </c>
      <c r="H211" s="5">
        <f t="shared" si="23"/>
        <v>222262.91651905095</v>
      </c>
      <c r="I211" s="1">
        <v>205</v>
      </c>
      <c r="J211" s="18">
        <v>44454</v>
      </c>
    </row>
    <row r="212" spans="1:10" ht="12">
      <c r="A212" s="1">
        <v>206</v>
      </c>
      <c r="B212" s="4">
        <f t="shared" si="20"/>
        <v>134762.91651905095</v>
      </c>
      <c r="C212" s="4">
        <f t="shared" si="18"/>
        <v>786.1170130277973</v>
      </c>
      <c r="D212" s="4">
        <v>0</v>
      </c>
      <c r="E212" s="4">
        <f t="shared" si="19"/>
        <v>134049.03353207876</v>
      </c>
      <c r="F212" s="4">
        <f t="shared" si="21"/>
        <v>713.8829869721958</v>
      </c>
      <c r="G212" s="5">
        <f t="shared" si="22"/>
        <v>95950.96646792124</v>
      </c>
      <c r="H212" s="5">
        <f t="shared" si="23"/>
        <v>223049.03353207876</v>
      </c>
      <c r="I212" s="1">
        <v>206</v>
      </c>
      <c r="J212" s="18">
        <v>44486</v>
      </c>
    </row>
    <row r="213" spans="1:10" ht="12">
      <c r="A213" s="1">
        <v>207</v>
      </c>
      <c r="B213" s="4">
        <f t="shared" si="20"/>
        <v>134049.03353207876</v>
      </c>
      <c r="C213" s="4">
        <f t="shared" si="18"/>
        <v>781.9526956037928</v>
      </c>
      <c r="D213" s="4">
        <v>0</v>
      </c>
      <c r="E213" s="4">
        <f t="shared" si="19"/>
        <v>133330.98622768256</v>
      </c>
      <c r="F213" s="4">
        <f t="shared" si="21"/>
        <v>718.0473043961974</v>
      </c>
      <c r="G213" s="5">
        <f t="shared" si="22"/>
        <v>96669.01377231744</v>
      </c>
      <c r="H213" s="5">
        <f t="shared" si="23"/>
        <v>223830.98622768256</v>
      </c>
      <c r="I213" s="1">
        <v>207</v>
      </c>
      <c r="J213" s="18">
        <v>44518</v>
      </c>
    </row>
    <row r="214" spans="1:10" ht="12">
      <c r="A214" s="1">
        <v>208</v>
      </c>
      <c r="B214" s="4">
        <f t="shared" si="20"/>
        <v>133330.98622768256</v>
      </c>
      <c r="C214" s="4">
        <f t="shared" si="18"/>
        <v>777.7640863281483</v>
      </c>
      <c r="D214" s="4">
        <v>0</v>
      </c>
      <c r="E214" s="4">
        <f t="shared" si="19"/>
        <v>132608.75031401071</v>
      </c>
      <c r="F214" s="4">
        <f t="shared" si="21"/>
        <v>722.2359136718442</v>
      </c>
      <c r="G214" s="5">
        <f t="shared" si="22"/>
        <v>97391.24968598929</v>
      </c>
      <c r="H214" s="5">
        <f t="shared" si="23"/>
        <v>224608.75031401071</v>
      </c>
      <c r="I214" s="1">
        <v>208</v>
      </c>
      <c r="J214" s="18">
        <v>44550</v>
      </c>
    </row>
    <row r="215" spans="1:10" ht="12">
      <c r="A215" s="1">
        <v>209</v>
      </c>
      <c r="B215" s="4">
        <f t="shared" si="20"/>
        <v>132608.75031401071</v>
      </c>
      <c r="C215" s="4">
        <f t="shared" si="18"/>
        <v>773.5510434983959</v>
      </c>
      <c r="D215" s="4">
        <v>0</v>
      </c>
      <c r="E215" s="4">
        <f t="shared" si="19"/>
        <v>131882.3013575091</v>
      </c>
      <c r="F215" s="4">
        <f t="shared" si="21"/>
        <v>726.448956501612</v>
      </c>
      <c r="G215" s="5">
        <f t="shared" si="22"/>
        <v>98117.6986424909</v>
      </c>
      <c r="H215" s="5">
        <f t="shared" si="23"/>
        <v>225382.3013575091</v>
      </c>
      <c r="I215" s="1">
        <v>209</v>
      </c>
      <c r="J215" s="18">
        <v>44582</v>
      </c>
    </row>
    <row r="216" spans="1:10" ht="12">
      <c r="A216" s="1">
        <v>210</v>
      </c>
      <c r="B216" s="4">
        <f t="shared" si="20"/>
        <v>131882.3013575091</v>
      </c>
      <c r="C216" s="4">
        <f t="shared" si="18"/>
        <v>769.3134245854698</v>
      </c>
      <c r="D216" s="4">
        <v>0</v>
      </c>
      <c r="E216" s="4">
        <f t="shared" si="19"/>
        <v>131151.61478209458</v>
      </c>
      <c r="F216" s="4">
        <f t="shared" si="21"/>
        <v>730.6865754145256</v>
      </c>
      <c r="G216" s="5">
        <f t="shared" si="22"/>
        <v>98848.38521790542</v>
      </c>
      <c r="H216" s="5">
        <f t="shared" si="23"/>
        <v>226151.61478209458</v>
      </c>
      <c r="I216" s="1">
        <v>210</v>
      </c>
      <c r="J216" s="18">
        <v>44614</v>
      </c>
    </row>
    <row r="217" spans="1:10" ht="12">
      <c r="A217" s="1">
        <v>211</v>
      </c>
      <c r="B217" s="4">
        <f t="shared" si="20"/>
        <v>131151.61478209458</v>
      </c>
      <c r="C217" s="4">
        <f t="shared" si="18"/>
        <v>765.0510862288851</v>
      </c>
      <c r="D217" s="4">
        <v>0</v>
      </c>
      <c r="E217" s="4">
        <f t="shared" si="19"/>
        <v>130416.66586832347</v>
      </c>
      <c r="F217" s="4">
        <f t="shared" si="21"/>
        <v>734.9489137711062</v>
      </c>
      <c r="G217" s="5">
        <f t="shared" si="22"/>
        <v>99583.33413167653</v>
      </c>
      <c r="H217" s="5">
        <f t="shared" si="23"/>
        <v>226916.66586832347</v>
      </c>
      <c r="I217" s="1">
        <v>211</v>
      </c>
      <c r="J217" s="18">
        <v>44646</v>
      </c>
    </row>
    <row r="218" spans="1:10" ht="12">
      <c r="A218" s="1">
        <v>212</v>
      </c>
      <c r="B218" s="4">
        <f t="shared" si="20"/>
        <v>130416.66586832347</v>
      </c>
      <c r="C218" s="4">
        <f t="shared" si="18"/>
        <v>760.763884231887</v>
      </c>
      <c r="D218" s="4">
        <v>0</v>
      </c>
      <c r="E218" s="4">
        <f t="shared" si="19"/>
        <v>129677.42975255536</v>
      </c>
      <c r="F218" s="4">
        <f t="shared" si="21"/>
        <v>739.2361157681153</v>
      </c>
      <c r="G218" s="5">
        <f t="shared" si="22"/>
        <v>100322.57024744464</v>
      </c>
      <c r="H218" s="5">
        <f t="shared" si="23"/>
        <v>227677.42975255536</v>
      </c>
      <c r="I218" s="1">
        <v>212</v>
      </c>
      <c r="J218" s="18">
        <v>44678</v>
      </c>
    </row>
    <row r="219" spans="1:10" ht="12">
      <c r="A219" s="1">
        <v>213</v>
      </c>
      <c r="B219" s="4">
        <f t="shared" si="20"/>
        <v>129677.42975255536</v>
      </c>
      <c r="C219" s="4">
        <f t="shared" si="18"/>
        <v>756.4516735565729</v>
      </c>
      <c r="D219" s="4">
        <v>0</v>
      </c>
      <c r="E219" s="4">
        <f t="shared" si="19"/>
        <v>128933.88142611193</v>
      </c>
      <c r="F219" s="4">
        <f t="shared" si="21"/>
        <v>743.5483264434297</v>
      </c>
      <c r="G219" s="5">
        <f t="shared" si="22"/>
        <v>101066.11857388807</v>
      </c>
      <c r="H219" s="5">
        <f t="shared" si="23"/>
        <v>228433.88142611194</v>
      </c>
      <c r="I219" s="1">
        <v>213</v>
      </c>
      <c r="J219" s="18">
        <v>44710</v>
      </c>
    </row>
    <row r="220" spans="1:10" ht="12">
      <c r="A220" s="1">
        <v>214</v>
      </c>
      <c r="B220" s="4">
        <f t="shared" si="20"/>
        <v>128933.88142611193</v>
      </c>
      <c r="C220" s="4">
        <f t="shared" si="18"/>
        <v>752.1143083189862</v>
      </c>
      <c r="D220" s="4">
        <v>0</v>
      </c>
      <c r="E220" s="4">
        <f t="shared" si="19"/>
        <v>128185.99573443091</v>
      </c>
      <c r="F220" s="4">
        <f t="shared" si="21"/>
        <v>747.8856916810182</v>
      </c>
      <c r="G220" s="5">
        <f t="shared" si="22"/>
        <v>101814.00426556909</v>
      </c>
      <c r="H220" s="5">
        <f t="shared" si="23"/>
        <v>229185.99573443094</v>
      </c>
      <c r="I220" s="1">
        <v>214</v>
      </c>
      <c r="J220" s="18">
        <v>44742</v>
      </c>
    </row>
    <row r="221" spans="1:10" ht="12">
      <c r="A221" s="1">
        <v>215</v>
      </c>
      <c r="B221" s="4">
        <f t="shared" si="20"/>
        <v>128185.99573443091</v>
      </c>
      <c r="C221" s="4">
        <f t="shared" si="18"/>
        <v>747.7516417841804</v>
      </c>
      <c r="D221" s="4">
        <v>0</v>
      </c>
      <c r="E221" s="4">
        <f t="shared" si="19"/>
        <v>127433.74737621509</v>
      </c>
      <c r="F221" s="4">
        <f t="shared" si="21"/>
        <v>752.2483582158166</v>
      </c>
      <c r="G221" s="5">
        <f t="shared" si="22"/>
        <v>102566.25262378491</v>
      </c>
      <c r="H221" s="5">
        <f t="shared" si="23"/>
        <v>229933.74737621512</v>
      </c>
      <c r="I221" s="1">
        <v>215</v>
      </c>
      <c r="J221" s="18">
        <v>44774</v>
      </c>
    </row>
    <row r="222" spans="1:10" ht="12">
      <c r="A222" s="1">
        <v>216</v>
      </c>
      <c r="B222" s="4">
        <f t="shared" si="20"/>
        <v>127433.74737621509</v>
      </c>
      <c r="C222" s="4">
        <f t="shared" si="18"/>
        <v>743.3635263612547</v>
      </c>
      <c r="D222" s="4">
        <v>0</v>
      </c>
      <c r="E222" s="4">
        <f t="shared" si="19"/>
        <v>126677.11090257634</v>
      </c>
      <c r="F222" s="4">
        <f t="shared" si="21"/>
        <v>756.6364736387477</v>
      </c>
      <c r="G222" s="5">
        <f t="shared" si="22"/>
        <v>103322.88909742366</v>
      </c>
      <c r="H222" s="5">
        <f t="shared" si="23"/>
        <v>230677.1109025764</v>
      </c>
      <c r="I222" s="1">
        <v>216</v>
      </c>
      <c r="J222" s="18">
        <v>44806</v>
      </c>
    </row>
    <row r="223" spans="1:10" ht="12">
      <c r="A223" s="6">
        <v>217</v>
      </c>
      <c r="B223" s="7">
        <f t="shared" si="20"/>
        <v>126677.11090257634</v>
      </c>
      <c r="C223" s="7">
        <f t="shared" si="18"/>
        <v>738.9498135983621</v>
      </c>
      <c r="D223" s="7">
        <v>0</v>
      </c>
      <c r="E223" s="7">
        <f t="shared" si="19"/>
        <v>125916.0607161747</v>
      </c>
      <c r="F223" s="7">
        <f t="shared" si="21"/>
        <v>761.0501864016405</v>
      </c>
      <c r="G223" s="8">
        <f t="shared" si="22"/>
        <v>104083.9392838253</v>
      </c>
      <c r="H223" s="8">
        <f t="shared" si="23"/>
        <v>231416.06071617475</v>
      </c>
      <c r="I223" s="6">
        <v>217</v>
      </c>
      <c r="J223" s="20">
        <v>44838</v>
      </c>
    </row>
    <row r="224" spans="1:10" ht="12">
      <c r="A224" s="6">
        <v>218</v>
      </c>
      <c r="B224" s="7">
        <f t="shared" si="20"/>
        <v>125916.0607161747</v>
      </c>
      <c r="C224" s="7">
        <f t="shared" si="18"/>
        <v>734.5103541776858</v>
      </c>
      <c r="D224" s="7">
        <v>0</v>
      </c>
      <c r="E224" s="7">
        <f t="shared" si="19"/>
        <v>125150.5710703524</v>
      </c>
      <c r="F224" s="7">
        <f t="shared" si="21"/>
        <v>765.4896458223084</v>
      </c>
      <c r="G224" s="8">
        <f t="shared" si="22"/>
        <v>104849.4289296476</v>
      </c>
      <c r="H224" s="8">
        <f t="shared" si="23"/>
        <v>232150.57107035242</v>
      </c>
      <c r="I224" s="6">
        <v>218</v>
      </c>
      <c r="J224" s="20">
        <v>44870</v>
      </c>
    </row>
    <row r="225" spans="1:10" ht="12">
      <c r="A225" s="6">
        <v>219</v>
      </c>
      <c r="B225" s="7">
        <f t="shared" si="20"/>
        <v>125150.5710703524</v>
      </c>
      <c r="C225" s="7">
        <f t="shared" si="18"/>
        <v>730.044997910389</v>
      </c>
      <c r="D225" s="7">
        <v>0</v>
      </c>
      <c r="E225" s="7">
        <f t="shared" si="19"/>
        <v>124380.61606826278</v>
      </c>
      <c r="F225" s="7">
        <f t="shared" si="21"/>
        <v>769.9550020896131</v>
      </c>
      <c r="G225" s="8">
        <f t="shared" si="22"/>
        <v>105619.38393173722</v>
      </c>
      <c r="H225" s="8">
        <f t="shared" si="23"/>
        <v>232880.6160682628</v>
      </c>
      <c r="I225" s="6">
        <v>219</v>
      </c>
      <c r="J225" s="20">
        <v>44902</v>
      </c>
    </row>
    <row r="226" spans="1:10" ht="12">
      <c r="A226" s="6">
        <v>220</v>
      </c>
      <c r="B226" s="7">
        <f t="shared" si="20"/>
        <v>124380.61606826278</v>
      </c>
      <c r="C226" s="7">
        <f t="shared" si="18"/>
        <v>725.5535937315329</v>
      </c>
      <c r="D226" s="7">
        <v>0</v>
      </c>
      <c r="E226" s="7">
        <f t="shared" si="19"/>
        <v>123606.16966199431</v>
      </c>
      <c r="F226" s="7">
        <f t="shared" si="21"/>
        <v>774.446406268471</v>
      </c>
      <c r="G226" s="8">
        <f t="shared" si="22"/>
        <v>106393.83033800569</v>
      </c>
      <c r="H226" s="8">
        <f t="shared" si="23"/>
        <v>233606.16966199435</v>
      </c>
      <c r="I226" s="6">
        <v>220</v>
      </c>
      <c r="J226" s="20">
        <v>44934</v>
      </c>
    </row>
    <row r="227" spans="1:10" ht="12">
      <c r="A227" s="6">
        <v>221</v>
      </c>
      <c r="B227" s="7">
        <f t="shared" si="20"/>
        <v>123606.16966199431</v>
      </c>
      <c r="C227" s="7">
        <f t="shared" si="18"/>
        <v>721.0359896949668</v>
      </c>
      <c r="D227" s="7">
        <v>0</v>
      </c>
      <c r="E227" s="7">
        <f t="shared" si="19"/>
        <v>122827.20565168928</v>
      </c>
      <c r="F227" s="7">
        <f t="shared" si="21"/>
        <v>778.9640103050333</v>
      </c>
      <c r="G227" s="8">
        <f t="shared" si="22"/>
        <v>107172.79434831072</v>
      </c>
      <c r="H227" s="8">
        <f t="shared" si="23"/>
        <v>234327.20565168932</v>
      </c>
      <c r="I227" s="6">
        <v>221</v>
      </c>
      <c r="J227" s="20">
        <v>44966</v>
      </c>
    </row>
    <row r="228" spans="1:10" ht="12">
      <c r="A228" s="6">
        <v>222</v>
      </c>
      <c r="B228" s="7">
        <f t="shared" si="20"/>
        <v>122827.20565168928</v>
      </c>
      <c r="C228" s="7">
        <f t="shared" si="18"/>
        <v>716.4920329681875</v>
      </c>
      <c r="D228" s="7">
        <v>0</v>
      </c>
      <c r="E228" s="7">
        <f t="shared" si="19"/>
        <v>122043.69768465747</v>
      </c>
      <c r="F228" s="7">
        <f t="shared" si="21"/>
        <v>783.5079670318082</v>
      </c>
      <c r="G228" s="8">
        <f t="shared" si="22"/>
        <v>107956.30231534253</v>
      </c>
      <c r="H228" s="8">
        <f t="shared" si="23"/>
        <v>235043.6976846575</v>
      </c>
      <c r="I228" s="6">
        <v>222</v>
      </c>
      <c r="J228" s="20">
        <v>44998</v>
      </c>
    </row>
    <row r="229" spans="1:10" ht="12">
      <c r="A229" s="6">
        <v>223</v>
      </c>
      <c r="B229" s="7">
        <f t="shared" si="20"/>
        <v>122043.69768465747</v>
      </c>
      <c r="C229" s="7">
        <f t="shared" si="18"/>
        <v>711.9215698271686</v>
      </c>
      <c r="D229" s="7">
        <v>0</v>
      </c>
      <c r="E229" s="7">
        <f t="shared" si="19"/>
        <v>121255.61925448464</v>
      </c>
      <c r="F229" s="7">
        <f t="shared" si="21"/>
        <v>788.0784301728272</v>
      </c>
      <c r="G229" s="8">
        <f t="shared" si="22"/>
        <v>108744.38074551536</v>
      </c>
      <c r="H229" s="8">
        <f t="shared" si="23"/>
        <v>235755.61925448466</v>
      </c>
      <c r="I229" s="6">
        <v>223</v>
      </c>
      <c r="J229" s="20">
        <v>45030</v>
      </c>
    </row>
    <row r="230" spans="1:10" ht="12">
      <c r="A230" s="6">
        <v>224</v>
      </c>
      <c r="B230" s="7">
        <f t="shared" si="20"/>
        <v>121255.61925448464</v>
      </c>
      <c r="C230" s="7">
        <f t="shared" si="18"/>
        <v>707.3244456511604</v>
      </c>
      <c r="D230" s="7">
        <v>0</v>
      </c>
      <c r="E230" s="7">
        <f t="shared" si="19"/>
        <v>120462.9437001358</v>
      </c>
      <c r="F230" s="7">
        <f t="shared" si="21"/>
        <v>792.6755543488398</v>
      </c>
      <c r="G230" s="8">
        <f t="shared" si="22"/>
        <v>109537.0562998642</v>
      </c>
      <c r="H230" s="8">
        <f t="shared" si="23"/>
        <v>236462.94370013583</v>
      </c>
      <c r="I230" s="6">
        <v>224</v>
      </c>
      <c r="J230" s="20">
        <v>45062</v>
      </c>
    </row>
    <row r="231" spans="1:10" ht="12">
      <c r="A231" s="6">
        <v>225</v>
      </c>
      <c r="B231" s="7">
        <f t="shared" si="20"/>
        <v>120462.9437001358</v>
      </c>
      <c r="C231" s="7">
        <f t="shared" si="18"/>
        <v>702.7005049174588</v>
      </c>
      <c r="D231" s="7">
        <v>0</v>
      </c>
      <c r="E231" s="7">
        <f t="shared" si="19"/>
        <v>119665.64420505326</v>
      </c>
      <c r="F231" s="7">
        <f t="shared" si="21"/>
        <v>797.2994950825378</v>
      </c>
      <c r="G231" s="8">
        <f t="shared" si="22"/>
        <v>110334.35579494674</v>
      </c>
      <c r="H231" s="8">
        <f t="shared" si="23"/>
        <v>237165.64420505328</v>
      </c>
      <c r="I231" s="6">
        <v>225</v>
      </c>
      <c r="J231" s="20">
        <v>45094</v>
      </c>
    </row>
    <row r="232" spans="1:10" ht="12">
      <c r="A232" s="6">
        <v>226</v>
      </c>
      <c r="B232" s="7">
        <f t="shared" si="20"/>
        <v>119665.64420505326</v>
      </c>
      <c r="C232" s="7">
        <f t="shared" si="18"/>
        <v>698.0495911961441</v>
      </c>
      <c r="D232" s="7">
        <v>0</v>
      </c>
      <c r="E232" s="7">
        <f t="shared" si="19"/>
        <v>118863.69379624941</v>
      </c>
      <c r="F232" s="7">
        <f t="shared" si="21"/>
        <v>801.950408803852</v>
      </c>
      <c r="G232" s="8">
        <f t="shared" si="22"/>
        <v>111136.30620375059</v>
      </c>
      <c r="H232" s="8">
        <f t="shared" si="23"/>
        <v>237863.69379624943</v>
      </c>
      <c r="I232" s="6">
        <v>226</v>
      </c>
      <c r="J232" s="20">
        <v>45126</v>
      </c>
    </row>
    <row r="233" spans="1:10" ht="12">
      <c r="A233" s="6">
        <v>227</v>
      </c>
      <c r="B233" s="7">
        <f t="shared" si="20"/>
        <v>118863.69379624941</v>
      </c>
      <c r="C233" s="7">
        <f t="shared" si="18"/>
        <v>693.3715471447882</v>
      </c>
      <c r="D233" s="7">
        <v>0</v>
      </c>
      <c r="E233" s="7">
        <f t="shared" si="19"/>
        <v>118057.0653433942</v>
      </c>
      <c r="F233" s="7">
        <f t="shared" si="21"/>
        <v>806.628452855206</v>
      </c>
      <c r="G233" s="8">
        <f t="shared" si="22"/>
        <v>111942.9346566058</v>
      </c>
      <c r="H233" s="8">
        <f t="shared" si="23"/>
        <v>238557.0653433942</v>
      </c>
      <c r="I233" s="6">
        <v>227</v>
      </c>
      <c r="J233" s="20">
        <v>45158</v>
      </c>
    </row>
    <row r="234" spans="1:10" ht="12">
      <c r="A234" s="6">
        <v>228</v>
      </c>
      <c r="B234" s="7">
        <f t="shared" si="20"/>
        <v>118057.0653433942</v>
      </c>
      <c r="C234" s="7">
        <f t="shared" si="18"/>
        <v>688.6662145031329</v>
      </c>
      <c r="D234" s="7">
        <v>0</v>
      </c>
      <c r="E234" s="7">
        <f t="shared" si="19"/>
        <v>117245.73155789734</v>
      </c>
      <c r="F234" s="7">
        <f t="shared" si="21"/>
        <v>811.3337854968704</v>
      </c>
      <c r="G234" s="8">
        <f t="shared" si="22"/>
        <v>112754.26844210266</v>
      </c>
      <c r="H234" s="8">
        <f t="shared" si="23"/>
        <v>239245.73155789735</v>
      </c>
      <c r="I234" s="6">
        <v>228</v>
      </c>
      <c r="J234" s="20">
        <v>45190</v>
      </c>
    </row>
    <row r="235" spans="1:10" ht="12">
      <c r="A235" s="1">
        <v>229</v>
      </c>
      <c r="B235" s="4">
        <f t="shared" si="20"/>
        <v>117245.73155789734</v>
      </c>
      <c r="C235" s="4">
        <f t="shared" si="18"/>
        <v>683.9334340877344</v>
      </c>
      <c r="D235" s="4">
        <v>0</v>
      </c>
      <c r="E235" s="4">
        <f t="shared" si="19"/>
        <v>116429.66499198508</v>
      </c>
      <c r="F235" s="4">
        <f t="shared" si="21"/>
        <v>816.0665659122606</v>
      </c>
      <c r="G235" s="5">
        <f t="shared" si="22"/>
        <v>113570.33500801492</v>
      </c>
      <c r="H235" s="5">
        <f t="shared" si="23"/>
        <v>239929.66499198508</v>
      </c>
      <c r="I235" s="1">
        <v>229</v>
      </c>
      <c r="J235" s="18">
        <v>45222</v>
      </c>
    </row>
    <row r="236" spans="1:10" ht="12">
      <c r="A236" s="1">
        <v>230</v>
      </c>
      <c r="B236" s="4">
        <f t="shared" si="20"/>
        <v>116429.66499198508</v>
      </c>
      <c r="C236" s="4">
        <f t="shared" si="18"/>
        <v>679.1730457865797</v>
      </c>
      <c r="D236" s="4">
        <v>0</v>
      </c>
      <c r="E236" s="4">
        <f t="shared" si="19"/>
        <v>115608.83803777165</v>
      </c>
      <c r="F236" s="4">
        <f t="shared" si="21"/>
        <v>820.8269542134221</v>
      </c>
      <c r="G236" s="5">
        <f t="shared" si="22"/>
        <v>114391.16196222835</v>
      </c>
      <c r="H236" s="5">
        <f t="shared" si="23"/>
        <v>240608.83803777167</v>
      </c>
      <c r="I236" s="1">
        <v>230</v>
      </c>
      <c r="J236" s="18">
        <v>45254</v>
      </c>
    </row>
    <row r="237" spans="1:10" ht="12">
      <c r="A237" s="1">
        <v>231</v>
      </c>
      <c r="B237" s="4">
        <f t="shared" si="20"/>
        <v>115608.83803777165</v>
      </c>
      <c r="C237" s="4">
        <f t="shared" si="18"/>
        <v>674.384888553668</v>
      </c>
      <c r="D237" s="4">
        <v>0</v>
      </c>
      <c r="E237" s="4">
        <f t="shared" si="19"/>
        <v>114783.22292632532</v>
      </c>
      <c r="F237" s="4">
        <f t="shared" si="21"/>
        <v>825.6151114463282</v>
      </c>
      <c r="G237" s="5">
        <f t="shared" si="22"/>
        <v>115216.77707367468</v>
      </c>
      <c r="H237" s="5">
        <f t="shared" si="23"/>
        <v>241283.22292632534</v>
      </c>
      <c r="I237" s="1">
        <v>231</v>
      </c>
      <c r="J237" s="18">
        <v>45286</v>
      </c>
    </row>
    <row r="238" spans="1:10" ht="12">
      <c r="A238" s="1">
        <v>232</v>
      </c>
      <c r="B238" s="4">
        <f t="shared" si="20"/>
        <v>114783.22292632532</v>
      </c>
      <c r="C238" s="4">
        <f t="shared" si="18"/>
        <v>669.5688004035644</v>
      </c>
      <c r="D238" s="4">
        <v>0</v>
      </c>
      <c r="E238" s="4">
        <f t="shared" si="19"/>
        <v>113952.79172672889</v>
      </c>
      <c r="F238" s="4">
        <f t="shared" si="21"/>
        <v>830.4311995964381</v>
      </c>
      <c r="G238" s="5">
        <f t="shared" si="22"/>
        <v>116047.20827327111</v>
      </c>
      <c r="H238" s="5">
        <f t="shared" si="23"/>
        <v>241952.7917267289</v>
      </c>
      <c r="I238" s="1">
        <v>232</v>
      </c>
      <c r="J238" s="18">
        <v>45318</v>
      </c>
    </row>
    <row r="239" spans="1:10" ht="12">
      <c r="A239" s="1">
        <v>233</v>
      </c>
      <c r="B239" s="4">
        <f t="shared" si="20"/>
        <v>113952.79172672889</v>
      </c>
      <c r="C239" s="4">
        <f t="shared" si="18"/>
        <v>664.7246184059186</v>
      </c>
      <c r="D239" s="4">
        <v>0</v>
      </c>
      <c r="E239" s="4">
        <f t="shared" si="19"/>
        <v>113117.5163451348</v>
      </c>
      <c r="F239" s="4">
        <f t="shared" si="21"/>
        <v>835.2753815940814</v>
      </c>
      <c r="G239" s="5">
        <f t="shared" si="22"/>
        <v>116882.4836548652</v>
      </c>
      <c r="H239" s="5">
        <f t="shared" si="23"/>
        <v>242617.51634513482</v>
      </c>
      <c r="I239" s="1">
        <v>233</v>
      </c>
      <c r="J239" s="18">
        <v>45350</v>
      </c>
    </row>
    <row r="240" spans="1:10" ht="12">
      <c r="A240" s="1">
        <v>234</v>
      </c>
      <c r="B240" s="4">
        <f t="shared" si="20"/>
        <v>113117.5163451348</v>
      </c>
      <c r="C240" s="4">
        <f t="shared" si="18"/>
        <v>659.8521786799531</v>
      </c>
      <c r="D240" s="4">
        <v>0</v>
      </c>
      <c r="E240" s="4">
        <f t="shared" si="19"/>
        <v>112277.36852381476</v>
      </c>
      <c r="F240" s="4">
        <f t="shared" si="21"/>
        <v>840.1478213200462</v>
      </c>
      <c r="G240" s="5">
        <f t="shared" si="22"/>
        <v>117722.63147618524</v>
      </c>
      <c r="H240" s="5">
        <f t="shared" si="23"/>
        <v>243277.36852381477</v>
      </c>
      <c r="I240" s="1">
        <v>234</v>
      </c>
      <c r="J240" s="18">
        <v>45382</v>
      </c>
    </row>
    <row r="241" spans="1:10" ht="12">
      <c r="A241" s="1">
        <v>235</v>
      </c>
      <c r="B241" s="4">
        <f t="shared" si="20"/>
        <v>112277.36852381476</v>
      </c>
      <c r="C241" s="4">
        <f t="shared" si="18"/>
        <v>654.9513163889195</v>
      </c>
      <c r="D241" s="4">
        <v>0</v>
      </c>
      <c r="E241" s="4">
        <f t="shared" si="19"/>
        <v>111432.31984020368</v>
      </c>
      <c r="F241" s="4">
        <f t="shared" si="21"/>
        <v>845.0486836110795</v>
      </c>
      <c r="G241" s="5">
        <f t="shared" si="22"/>
        <v>118567.68015979632</v>
      </c>
      <c r="H241" s="5">
        <f t="shared" si="23"/>
        <v>243932.31984020368</v>
      </c>
      <c r="I241" s="1">
        <v>235</v>
      </c>
      <c r="J241" s="18">
        <v>45414</v>
      </c>
    </row>
    <row r="242" spans="1:10" ht="12">
      <c r="A242" s="1">
        <v>236</v>
      </c>
      <c r="B242" s="4">
        <f t="shared" si="20"/>
        <v>111432.31984020368</v>
      </c>
      <c r="C242" s="4">
        <f t="shared" si="18"/>
        <v>650.0218657345215</v>
      </c>
      <c r="D242" s="4">
        <v>0</v>
      </c>
      <c r="E242" s="4">
        <f t="shared" si="19"/>
        <v>110582.3417059382</v>
      </c>
      <c r="F242" s="4">
        <f t="shared" si="21"/>
        <v>849.9781342654751</v>
      </c>
      <c r="G242" s="5">
        <f t="shared" si="22"/>
        <v>119417.6582940618</v>
      </c>
      <c r="H242" s="5">
        <f t="shared" si="23"/>
        <v>244582.3417059382</v>
      </c>
      <c r="I242" s="1">
        <v>236</v>
      </c>
      <c r="J242" s="18">
        <v>45446</v>
      </c>
    </row>
    <row r="243" spans="1:10" ht="12">
      <c r="A243" s="1">
        <v>237</v>
      </c>
      <c r="B243" s="4">
        <f t="shared" si="20"/>
        <v>110582.3417059382</v>
      </c>
      <c r="C243" s="4">
        <f t="shared" si="18"/>
        <v>645.0636599513062</v>
      </c>
      <c r="D243" s="4">
        <v>0</v>
      </c>
      <c r="E243" s="4">
        <f t="shared" si="19"/>
        <v>109727.40536588951</v>
      </c>
      <c r="F243" s="4">
        <f t="shared" si="21"/>
        <v>854.9363400486909</v>
      </c>
      <c r="G243" s="5">
        <f t="shared" si="22"/>
        <v>120272.59463411049</v>
      </c>
      <c r="H243" s="5">
        <f t="shared" si="23"/>
        <v>245227.40536588948</v>
      </c>
      <c r="I243" s="1">
        <v>237</v>
      </c>
      <c r="J243" s="18">
        <v>45478</v>
      </c>
    </row>
    <row r="244" spans="1:10" ht="12">
      <c r="A244" s="1">
        <v>238</v>
      </c>
      <c r="B244" s="4">
        <f t="shared" si="20"/>
        <v>109727.40536588951</v>
      </c>
      <c r="C244" s="4">
        <f t="shared" si="18"/>
        <v>640.0765313010222</v>
      </c>
      <c r="D244" s="4">
        <v>0</v>
      </c>
      <c r="E244" s="4">
        <f t="shared" si="19"/>
        <v>108867.48189719053</v>
      </c>
      <c r="F244" s="4">
        <f t="shared" si="21"/>
        <v>859.9234686989803</v>
      </c>
      <c r="G244" s="5">
        <f t="shared" si="22"/>
        <v>121132.51810280947</v>
      </c>
      <c r="H244" s="5">
        <f t="shared" si="23"/>
        <v>245867.4818971905</v>
      </c>
      <c r="I244" s="1">
        <v>238</v>
      </c>
      <c r="J244" s="18">
        <v>45510</v>
      </c>
    </row>
    <row r="245" spans="1:10" ht="12">
      <c r="A245" s="1">
        <v>239</v>
      </c>
      <c r="B245" s="4">
        <f t="shared" si="20"/>
        <v>108867.48189719053</v>
      </c>
      <c r="C245" s="4">
        <f t="shared" si="18"/>
        <v>635.0603110669448</v>
      </c>
      <c r="D245" s="4">
        <v>0</v>
      </c>
      <c r="E245" s="4">
        <f t="shared" si="19"/>
        <v>108002.54220825748</v>
      </c>
      <c r="F245" s="4">
        <f t="shared" si="21"/>
        <v>864.9396889330528</v>
      </c>
      <c r="G245" s="5">
        <f t="shared" si="22"/>
        <v>121997.45779174252</v>
      </c>
      <c r="H245" s="5">
        <f t="shared" si="23"/>
        <v>246502.54220825745</v>
      </c>
      <c r="I245" s="1">
        <v>239</v>
      </c>
      <c r="J245" s="18">
        <v>45542</v>
      </c>
    </row>
    <row r="246" spans="1:10" ht="12">
      <c r="A246" s="1">
        <v>240</v>
      </c>
      <c r="B246" s="4">
        <f t="shared" si="20"/>
        <v>108002.54220825748</v>
      </c>
      <c r="C246" s="4">
        <f t="shared" si="18"/>
        <v>630.0148295481687</v>
      </c>
      <c r="D246" s="4">
        <v>0</v>
      </c>
      <c r="E246" s="4">
        <f t="shared" si="19"/>
        <v>107132.55703780564</v>
      </c>
      <c r="F246" s="4">
        <f t="shared" si="21"/>
        <v>869.9851704518369</v>
      </c>
      <c r="G246" s="5">
        <f t="shared" si="22"/>
        <v>122867.44296219436</v>
      </c>
      <c r="H246" s="5">
        <f t="shared" si="23"/>
        <v>247132.5570378056</v>
      </c>
      <c r="I246" s="1">
        <v>240</v>
      </c>
      <c r="J246" s="18">
        <v>45574</v>
      </c>
    </row>
    <row r="247" spans="1:10" ht="12">
      <c r="A247" s="6">
        <v>241</v>
      </c>
      <c r="B247" s="7">
        <f>IF(E246&lt;0,0,E246)</f>
        <v>107132.55703780564</v>
      </c>
      <c r="C247" s="7">
        <f>IF(($B$1/12*B247)&lt;0,0,($B$1/12*B247))</f>
        <v>624.9399160538662</v>
      </c>
      <c r="D247" s="7">
        <v>0</v>
      </c>
      <c r="E247" s="7">
        <f t="shared" si="19"/>
        <v>106257.4969538595</v>
      </c>
      <c r="F247" s="7">
        <f t="shared" si="21"/>
        <v>875.0600839461404</v>
      </c>
      <c r="G247" s="8">
        <f t="shared" si="22"/>
        <v>123742.5030461405</v>
      </c>
      <c r="H247" s="8">
        <f t="shared" si="23"/>
        <v>247757.4969538595</v>
      </c>
      <c r="I247" s="6">
        <v>241</v>
      </c>
      <c r="J247" s="20">
        <v>45606</v>
      </c>
    </row>
    <row r="248" spans="1:10" ht="12">
      <c r="A248" s="6">
        <v>242</v>
      </c>
      <c r="B248" s="7">
        <f aca="true" t="shared" si="24" ref="B248:B311">IF(E247&lt;0,0,E247)</f>
        <v>106257.4969538595</v>
      </c>
      <c r="C248" s="7">
        <f aca="true" t="shared" si="25" ref="C248:C311">IF(($B$1/12*B248)&lt;0,0,($B$1/12*B248))</f>
        <v>619.8353988975138</v>
      </c>
      <c r="D248" s="7">
        <v>0</v>
      </c>
      <c r="E248" s="7">
        <f t="shared" si="19"/>
        <v>105377.33235275702</v>
      </c>
      <c r="F248" s="7">
        <f t="shared" si="21"/>
        <v>880.1646011024859</v>
      </c>
      <c r="G248" s="8">
        <f t="shared" si="22"/>
        <v>124622.66764724298</v>
      </c>
      <c r="H248" s="8">
        <f t="shared" si="23"/>
        <v>248377.332352757</v>
      </c>
      <c r="I248" s="6">
        <v>242</v>
      </c>
      <c r="J248" s="20">
        <v>45638</v>
      </c>
    </row>
    <row r="249" spans="1:10" ht="12">
      <c r="A249" s="6">
        <v>243</v>
      </c>
      <c r="B249" s="7">
        <f t="shared" si="24"/>
        <v>105377.33235275702</v>
      </c>
      <c r="C249" s="7">
        <f t="shared" si="25"/>
        <v>614.7011053910826</v>
      </c>
      <c r="D249" s="7">
        <v>0</v>
      </c>
      <c r="E249" s="7">
        <f t="shared" si="19"/>
        <v>104492.0334581481</v>
      </c>
      <c r="F249" s="7">
        <f t="shared" si="21"/>
        <v>885.2988946089172</v>
      </c>
      <c r="G249" s="8">
        <f t="shared" si="22"/>
        <v>125507.9665418519</v>
      </c>
      <c r="H249" s="8">
        <f t="shared" si="23"/>
        <v>248992.03345814807</v>
      </c>
      <c r="I249" s="6">
        <v>243</v>
      </c>
      <c r="J249" s="20">
        <v>45670</v>
      </c>
    </row>
    <row r="250" spans="1:10" ht="12">
      <c r="A250" s="6">
        <v>244</v>
      </c>
      <c r="B250" s="7">
        <f t="shared" si="24"/>
        <v>104492.0334581481</v>
      </c>
      <c r="C250" s="7">
        <f t="shared" si="25"/>
        <v>609.5368618391973</v>
      </c>
      <c r="D250" s="7">
        <v>0</v>
      </c>
      <c r="E250" s="7">
        <f t="shared" si="19"/>
        <v>103601.5703199873</v>
      </c>
      <c r="F250" s="7">
        <f t="shared" si="21"/>
        <v>890.4631381608051</v>
      </c>
      <c r="G250" s="8">
        <f t="shared" si="22"/>
        <v>126398.4296800127</v>
      </c>
      <c r="H250" s="8">
        <f t="shared" si="23"/>
        <v>249601.57031998728</v>
      </c>
      <c r="I250" s="6">
        <v>244</v>
      </c>
      <c r="J250" s="20">
        <v>45702</v>
      </c>
    </row>
    <row r="251" spans="1:10" ht="12">
      <c r="A251" s="6">
        <v>245</v>
      </c>
      <c r="B251" s="7">
        <f t="shared" si="24"/>
        <v>103601.5703199873</v>
      </c>
      <c r="C251" s="7">
        <f t="shared" si="25"/>
        <v>604.3424935332592</v>
      </c>
      <c r="D251" s="7">
        <v>0</v>
      </c>
      <c r="E251" s="7">
        <f t="shared" si="19"/>
        <v>102705.91281352055</v>
      </c>
      <c r="F251" s="7">
        <f t="shared" si="21"/>
        <v>895.6575064667413</v>
      </c>
      <c r="G251" s="8">
        <f t="shared" si="22"/>
        <v>127294.08718647945</v>
      </c>
      <c r="H251" s="8">
        <f t="shared" si="23"/>
        <v>250205.91281352055</v>
      </c>
      <c r="I251" s="6">
        <v>245</v>
      </c>
      <c r="J251" s="20">
        <v>45734</v>
      </c>
    </row>
    <row r="252" spans="1:10" ht="12">
      <c r="A252" s="6">
        <v>246</v>
      </c>
      <c r="B252" s="7">
        <f t="shared" si="24"/>
        <v>102705.91281352055</v>
      </c>
      <c r="C252" s="7">
        <f t="shared" si="25"/>
        <v>599.1178247455366</v>
      </c>
      <c r="D252" s="7">
        <v>0</v>
      </c>
      <c r="E252" s="7">
        <f t="shared" si="19"/>
        <v>101805.0306382661</v>
      </c>
      <c r="F252" s="7">
        <f t="shared" si="21"/>
        <v>900.8821752544609</v>
      </c>
      <c r="G252" s="8">
        <f t="shared" si="22"/>
        <v>128194.9693617339</v>
      </c>
      <c r="H252" s="8">
        <f t="shared" si="23"/>
        <v>250805.0306382661</v>
      </c>
      <c r="I252" s="6">
        <v>246</v>
      </c>
      <c r="J252" s="20">
        <v>45766</v>
      </c>
    </row>
    <row r="253" spans="1:10" ht="12">
      <c r="A253" s="6">
        <v>247</v>
      </c>
      <c r="B253" s="7">
        <f t="shared" si="24"/>
        <v>101805.0306382661</v>
      </c>
      <c r="C253" s="7">
        <f t="shared" si="25"/>
        <v>593.8626787232189</v>
      </c>
      <c r="D253" s="7">
        <v>0</v>
      </c>
      <c r="E253" s="7">
        <f t="shared" si="19"/>
        <v>100898.89331698931</v>
      </c>
      <c r="F253" s="7">
        <f t="shared" si="21"/>
        <v>906.1373212767794</v>
      </c>
      <c r="G253" s="8">
        <f t="shared" si="22"/>
        <v>129101.10668301069</v>
      </c>
      <c r="H253" s="8">
        <f t="shared" si="23"/>
        <v>251398.8933169893</v>
      </c>
      <c r="I253" s="6">
        <v>247</v>
      </c>
      <c r="J253" s="20">
        <v>45798</v>
      </c>
    </row>
    <row r="254" spans="1:10" ht="12">
      <c r="A254" s="6">
        <v>248</v>
      </c>
      <c r="B254" s="7">
        <f t="shared" si="24"/>
        <v>100898.89331698931</v>
      </c>
      <c r="C254" s="7">
        <f t="shared" si="25"/>
        <v>588.5768776824377</v>
      </c>
      <c r="D254" s="7">
        <v>0</v>
      </c>
      <c r="E254" s="7">
        <f t="shared" si="19"/>
        <v>99987.47019467175</v>
      </c>
      <c r="F254" s="7">
        <f t="shared" si="21"/>
        <v>911.4231223175593</v>
      </c>
      <c r="G254" s="8">
        <f t="shared" si="22"/>
        <v>130012.52980532825</v>
      </c>
      <c r="H254" s="8">
        <f t="shared" si="23"/>
        <v>251987.47019467174</v>
      </c>
      <c r="I254" s="6">
        <v>248</v>
      </c>
      <c r="J254" s="20">
        <v>45830</v>
      </c>
    </row>
    <row r="255" spans="1:10" ht="12">
      <c r="A255" s="6">
        <v>249</v>
      </c>
      <c r="B255" s="7">
        <f t="shared" si="24"/>
        <v>99987.47019467175</v>
      </c>
      <c r="C255" s="7">
        <f t="shared" si="25"/>
        <v>583.2602428022519</v>
      </c>
      <c r="D255" s="7">
        <v>0</v>
      </c>
      <c r="E255" s="7">
        <f t="shared" si="19"/>
        <v>99070.730437474</v>
      </c>
      <c r="F255" s="7">
        <f t="shared" si="21"/>
        <v>916.739757197749</v>
      </c>
      <c r="G255" s="8">
        <f t="shared" si="22"/>
        <v>130929.269562526</v>
      </c>
      <c r="H255" s="8">
        <f t="shared" si="23"/>
        <v>252570.730437474</v>
      </c>
      <c r="I255" s="6">
        <v>249</v>
      </c>
      <c r="J255" s="20">
        <v>45862</v>
      </c>
    </row>
    <row r="256" spans="1:10" ht="12">
      <c r="A256" s="6">
        <v>250</v>
      </c>
      <c r="B256" s="7">
        <f t="shared" si="24"/>
        <v>99070.730437474</v>
      </c>
      <c r="C256" s="7">
        <f t="shared" si="25"/>
        <v>577.9125942185984</v>
      </c>
      <c r="D256" s="7">
        <v>0</v>
      </c>
      <c r="E256" s="7">
        <f t="shared" si="19"/>
        <v>98148.6430316926</v>
      </c>
      <c r="F256" s="7">
        <f t="shared" si="21"/>
        <v>922.0874057814071</v>
      </c>
      <c r="G256" s="8">
        <f t="shared" si="22"/>
        <v>131851.3569683074</v>
      </c>
      <c r="H256" s="8">
        <f t="shared" si="23"/>
        <v>253148.6430316926</v>
      </c>
      <c r="I256" s="6">
        <v>250</v>
      </c>
      <c r="J256" s="20">
        <v>45894</v>
      </c>
    </row>
    <row r="257" spans="1:10" ht="12">
      <c r="A257" s="6">
        <v>251</v>
      </c>
      <c r="B257" s="7">
        <f t="shared" si="24"/>
        <v>98148.6430316926</v>
      </c>
      <c r="C257" s="7">
        <f t="shared" si="25"/>
        <v>572.5337510182069</v>
      </c>
      <c r="D257" s="7">
        <v>0</v>
      </c>
      <c r="E257" s="7">
        <f t="shared" si="19"/>
        <v>97221.1767827108</v>
      </c>
      <c r="F257" s="7">
        <f t="shared" si="21"/>
        <v>927.4662489818002</v>
      </c>
      <c r="G257" s="8">
        <f t="shared" si="22"/>
        <v>132778.8232172892</v>
      </c>
      <c r="H257" s="8">
        <f t="shared" si="23"/>
        <v>253721.1767827108</v>
      </c>
      <c r="I257" s="6">
        <v>251</v>
      </c>
      <c r="J257" s="20">
        <v>45926</v>
      </c>
    </row>
    <row r="258" spans="1:10" ht="12">
      <c r="A258" s="6">
        <v>252</v>
      </c>
      <c r="B258" s="7">
        <f t="shared" si="24"/>
        <v>97221.1767827108</v>
      </c>
      <c r="C258" s="7">
        <f t="shared" si="25"/>
        <v>567.1235312324796</v>
      </c>
      <c r="D258" s="7">
        <v>0</v>
      </c>
      <c r="E258" s="7">
        <f t="shared" si="19"/>
        <v>96288.30031394328</v>
      </c>
      <c r="F258" s="7">
        <f t="shared" si="21"/>
        <v>932.8764687675139</v>
      </c>
      <c r="G258" s="8">
        <f t="shared" si="22"/>
        <v>133711.6996860567</v>
      </c>
      <c r="H258" s="8">
        <f t="shared" si="23"/>
        <v>254288.30031394327</v>
      </c>
      <c r="I258" s="6">
        <v>252</v>
      </c>
      <c r="J258" s="20">
        <v>45958</v>
      </c>
    </row>
    <row r="259" spans="1:10" ht="12">
      <c r="A259" s="1">
        <v>253</v>
      </c>
      <c r="B259" s="4">
        <f t="shared" si="24"/>
        <v>96288.30031394328</v>
      </c>
      <c r="C259" s="4">
        <f t="shared" si="25"/>
        <v>561.6817518313359</v>
      </c>
      <c r="D259" s="4">
        <v>0</v>
      </c>
      <c r="E259" s="4">
        <f t="shared" si="19"/>
        <v>95349.98206577462</v>
      </c>
      <c r="F259" s="4">
        <f t="shared" si="21"/>
        <v>938.3182481686672</v>
      </c>
      <c r="G259" s="5">
        <f t="shared" si="22"/>
        <v>134650.01793422538</v>
      </c>
      <c r="H259" s="5">
        <f t="shared" si="23"/>
        <v>254849.98206577462</v>
      </c>
      <c r="I259" s="1">
        <v>253</v>
      </c>
      <c r="J259" s="18">
        <v>45990</v>
      </c>
    </row>
    <row r="260" spans="1:10" ht="12">
      <c r="A260" s="1">
        <v>254</v>
      </c>
      <c r="B260" s="4">
        <f t="shared" si="24"/>
        <v>95349.98206577462</v>
      </c>
      <c r="C260" s="4">
        <f t="shared" si="25"/>
        <v>556.2082287170186</v>
      </c>
      <c r="D260" s="4">
        <v>0</v>
      </c>
      <c r="E260" s="4">
        <f t="shared" si="19"/>
        <v>94406.19029449164</v>
      </c>
      <c r="F260" s="4">
        <f t="shared" si="21"/>
        <v>943.7917712829803</v>
      </c>
      <c r="G260" s="5">
        <f t="shared" si="22"/>
        <v>135593.80970550835</v>
      </c>
      <c r="H260" s="5">
        <f t="shared" si="23"/>
        <v>255406.19029449162</v>
      </c>
      <c r="I260" s="1">
        <v>254</v>
      </c>
      <c r="J260" s="18">
        <v>46022</v>
      </c>
    </row>
    <row r="261" spans="1:10" ht="12">
      <c r="A261" s="1">
        <v>255</v>
      </c>
      <c r="B261" s="4">
        <f t="shared" si="24"/>
        <v>94406.19029449164</v>
      </c>
      <c r="C261" s="4">
        <f t="shared" si="25"/>
        <v>550.7027767178679</v>
      </c>
      <c r="D261" s="4">
        <v>0</v>
      </c>
      <c r="E261" s="4">
        <f t="shared" si="19"/>
        <v>93456.8930712095</v>
      </c>
      <c r="F261" s="4">
        <f t="shared" si="21"/>
        <v>949.2972232821339</v>
      </c>
      <c r="G261" s="5">
        <f t="shared" si="22"/>
        <v>136543.10692879048</v>
      </c>
      <c r="H261" s="5">
        <f t="shared" si="23"/>
        <v>255956.8930712095</v>
      </c>
      <c r="I261" s="1">
        <v>255</v>
      </c>
      <c r="J261" s="18">
        <v>46054</v>
      </c>
    </row>
    <row r="262" spans="1:10" ht="12">
      <c r="A262" s="1">
        <v>256</v>
      </c>
      <c r="B262" s="4">
        <f t="shared" si="24"/>
        <v>93456.8930712095</v>
      </c>
      <c r="C262" s="4">
        <f t="shared" si="25"/>
        <v>545.1652095820555</v>
      </c>
      <c r="D262" s="4">
        <v>0</v>
      </c>
      <c r="E262" s="4">
        <f t="shared" si="19"/>
        <v>92502.05828079156</v>
      </c>
      <c r="F262" s="4">
        <f t="shared" si="21"/>
        <v>954.8347904179391</v>
      </c>
      <c r="G262" s="5">
        <f t="shared" si="22"/>
        <v>137497.94171920844</v>
      </c>
      <c r="H262" s="5">
        <f t="shared" si="23"/>
        <v>256502.05828079153</v>
      </c>
      <c r="I262" s="1">
        <v>256</v>
      </c>
      <c r="J262" s="18">
        <v>46086</v>
      </c>
    </row>
    <row r="263" spans="1:10" ht="12">
      <c r="A263" s="1">
        <v>257</v>
      </c>
      <c r="B263" s="4">
        <f t="shared" si="24"/>
        <v>92502.05828079156</v>
      </c>
      <c r="C263" s="4">
        <f t="shared" si="25"/>
        <v>539.5953399712841</v>
      </c>
      <c r="D263" s="4">
        <v>0</v>
      </c>
      <c r="E263" s="4">
        <f aca="true" t="shared" si="26" ref="E263:E326">+B263+C263-D263-MONTHLY_PAYMENT</f>
        <v>91541.65362076285</v>
      </c>
      <c r="F263" s="4">
        <f t="shared" si="21"/>
        <v>960.4046600287111</v>
      </c>
      <c r="G263" s="5">
        <f t="shared" si="22"/>
        <v>138458.34637923713</v>
      </c>
      <c r="H263" s="5">
        <f t="shared" si="23"/>
        <v>257041.6536207628</v>
      </c>
      <c r="I263" s="1">
        <v>257</v>
      </c>
      <c r="J263" s="18">
        <v>46118</v>
      </c>
    </row>
    <row r="264" spans="1:10" ht="12">
      <c r="A264" s="1">
        <v>258</v>
      </c>
      <c r="B264" s="4">
        <f t="shared" si="24"/>
        <v>91541.65362076285</v>
      </c>
      <c r="C264" s="4">
        <f t="shared" si="25"/>
        <v>533.99297945445</v>
      </c>
      <c r="D264" s="4">
        <v>0</v>
      </c>
      <c r="E264" s="4">
        <f t="shared" si="26"/>
        <v>90575.6466002173</v>
      </c>
      <c r="F264" s="4">
        <f aca="true" t="shared" si="27" ref="F264:F327">+E263-E264</f>
        <v>966.0070205455559</v>
      </c>
      <c r="G264" s="5">
        <f aca="true" t="shared" si="28" ref="G264:G327">+G263+F264</f>
        <v>139424.35339978267</v>
      </c>
      <c r="H264" s="5">
        <f t="shared" si="23"/>
        <v>257575.64660021727</v>
      </c>
      <c r="I264" s="1">
        <v>258</v>
      </c>
      <c r="J264" s="18">
        <v>46150</v>
      </c>
    </row>
    <row r="265" spans="1:10" ht="12">
      <c r="A265" s="1">
        <v>259</v>
      </c>
      <c r="B265" s="4">
        <f t="shared" si="24"/>
        <v>90575.6466002173</v>
      </c>
      <c r="C265" s="4">
        <f t="shared" si="25"/>
        <v>528.3579385012675</v>
      </c>
      <c r="D265" s="4">
        <v>0</v>
      </c>
      <c r="E265" s="4">
        <f t="shared" si="26"/>
        <v>89604.00453871857</v>
      </c>
      <c r="F265" s="4">
        <f t="shared" si="27"/>
        <v>971.6420614987292</v>
      </c>
      <c r="G265" s="5">
        <f t="shared" si="28"/>
        <v>140395.9954612814</v>
      </c>
      <c r="H265" s="5">
        <f aca="true" t="shared" si="29" ref="H265:H328">H264+C265</f>
        <v>258104.00453871852</v>
      </c>
      <c r="I265" s="1">
        <v>259</v>
      </c>
      <c r="J265" s="18">
        <v>46182</v>
      </c>
    </row>
    <row r="266" spans="1:10" ht="12">
      <c r="A266" s="1">
        <v>260</v>
      </c>
      <c r="B266" s="4">
        <f t="shared" si="24"/>
        <v>89604.00453871857</v>
      </c>
      <c r="C266" s="4">
        <f t="shared" si="25"/>
        <v>522.6900264758583</v>
      </c>
      <c r="D266" s="4">
        <v>0</v>
      </c>
      <c r="E266" s="4">
        <f t="shared" si="26"/>
        <v>88626.69456519443</v>
      </c>
      <c r="F266" s="4">
        <f t="shared" si="27"/>
        <v>977.3099735241412</v>
      </c>
      <c r="G266" s="5">
        <f t="shared" si="28"/>
        <v>141373.30543480552</v>
      </c>
      <c r="H266" s="5">
        <f t="shared" si="29"/>
        <v>258626.69456519437</v>
      </c>
      <c r="I266" s="1">
        <v>260</v>
      </c>
      <c r="J266" s="18">
        <v>46214</v>
      </c>
    </row>
    <row r="267" spans="1:10" ht="12">
      <c r="A267" s="1">
        <v>261</v>
      </c>
      <c r="B267" s="4">
        <f t="shared" si="24"/>
        <v>88626.69456519443</v>
      </c>
      <c r="C267" s="4">
        <f t="shared" si="25"/>
        <v>516.9890516303009</v>
      </c>
      <c r="D267" s="4">
        <v>0</v>
      </c>
      <c r="E267" s="4">
        <f t="shared" si="26"/>
        <v>87643.68361682472</v>
      </c>
      <c r="F267" s="4">
        <f t="shared" si="27"/>
        <v>983.0109483697015</v>
      </c>
      <c r="G267" s="5">
        <f t="shared" si="28"/>
        <v>142356.3163831752</v>
      </c>
      <c r="H267" s="5">
        <f t="shared" si="29"/>
        <v>259143.68361682468</v>
      </c>
      <c r="I267" s="1">
        <v>261</v>
      </c>
      <c r="J267" s="18">
        <v>46246</v>
      </c>
    </row>
    <row r="268" spans="1:10" ht="12">
      <c r="A268" s="1">
        <v>262</v>
      </c>
      <c r="B268" s="4">
        <f t="shared" si="24"/>
        <v>87643.68361682472</v>
      </c>
      <c r="C268" s="4">
        <f t="shared" si="25"/>
        <v>511.25482109814425</v>
      </c>
      <c r="D268" s="4">
        <v>0</v>
      </c>
      <c r="E268" s="4">
        <f t="shared" si="26"/>
        <v>86654.93843792287</v>
      </c>
      <c r="F268" s="4">
        <f t="shared" si="27"/>
        <v>988.7451789018523</v>
      </c>
      <c r="G268" s="5">
        <f t="shared" si="28"/>
        <v>143345.06156207705</v>
      </c>
      <c r="H268" s="5">
        <f t="shared" si="29"/>
        <v>259654.93843792283</v>
      </c>
      <c r="I268" s="1">
        <v>262</v>
      </c>
      <c r="J268" s="18">
        <v>46278</v>
      </c>
    </row>
    <row r="269" spans="1:10" ht="12">
      <c r="A269" s="1">
        <v>263</v>
      </c>
      <c r="B269" s="4">
        <f t="shared" si="24"/>
        <v>86654.93843792287</v>
      </c>
      <c r="C269" s="4">
        <f t="shared" si="25"/>
        <v>505.48714088788347</v>
      </c>
      <c r="D269" s="4">
        <v>0</v>
      </c>
      <c r="E269" s="4">
        <f t="shared" si="26"/>
        <v>85660.42557881075</v>
      </c>
      <c r="F269" s="4">
        <f t="shared" si="27"/>
        <v>994.5128591121174</v>
      </c>
      <c r="G269" s="5">
        <f t="shared" si="28"/>
        <v>144339.57442118917</v>
      </c>
      <c r="H269" s="5">
        <f t="shared" si="29"/>
        <v>260160.4255788107</v>
      </c>
      <c r="I269" s="1">
        <v>263</v>
      </c>
      <c r="J269" s="18">
        <v>46310</v>
      </c>
    </row>
    <row r="270" spans="1:10" ht="12">
      <c r="A270" s="1">
        <v>264</v>
      </c>
      <c r="B270" s="4">
        <f t="shared" si="24"/>
        <v>85660.42557881075</v>
      </c>
      <c r="C270" s="4">
        <f t="shared" si="25"/>
        <v>499.6858158763961</v>
      </c>
      <c r="D270" s="4">
        <v>0</v>
      </c>
      <c r="E270" s="4">
        <f t="shared" si="26"/>
        <v>84660.11139468715</v>
      </c>
      <c r="F270" s="4">
        <f t="shared" si="27"/>
        <v>1000.3141841236065</v>
      </c>
      <c r="G270" s="5">
        <f t="shared" si="28"/>
        <v>145339.8886053128</v>
      </c>
      <c r="H270" s="5">
        <f t="shared" si="29"/>
        <v>260660.11139468712</v>
      </c>
      <c r="I270" s="1">
        <v>264</v>
      </c>
      <c r="J270" s="18">
        <v>46342</v>
      </c>
    </row>
    <row r="271" spans="1:10" ht="12">
      <c r="A271" s="6">
        <v>265</v>
      </c>
      <c r="B271" s="7">
        <f t="shared" si="24"/>
        <v>84660.11139468715</v>
      </c>
      <c r="C271" s="7">
        <f t="shared" si="25"/>
        <v>493.8506498023417</v>
      </c>
      <c r="D271" s="7">
        <v>0</v>
      </c>
      <c r="E271" s="7">
        <f t="shared" si="26"/>
        <v>83653.9620444895</v>
      </c>
      <c r="F271" s="7">
        <f t="shared" si="27"/>
        <v>1006.1493501976511</v>
      </c>
      <c r="G271" s="8">
        <f t="shared" si="28"/>
        <v>146346.03795551043</v>
      </c>
      <c r="H271" s="8">
        <f t="shared" si="29"/>
        <v>261153.96204448945</v>
      </c>
      <c r="I271" s="6">
        <v>265</v>
      </c>
      <c r="J271" s="20">
        <v>46374</v>
      </c>
    </row>
    <row r="272" spans="1:10" ht="12">
      <c r="A272" s="6">
        <v>266</v>
      </c>
      <c r="B272" s="7">
        <f t="shared" si="24"/>
        <v>83653.9620444895</v>
      </c>
      <c r="C272" s="7">
        <f t="shared" si="25"/>
        <v>487.9814452595221</v>
      </c>
      <c r="D272" s="7">
        <v>0</v>
      </c>
      <c r="E272" s="7">
        <f t="shared" si="26"/>
        <v>82641.94348974901</v>
      </c>
      <c r="F272" s="7">
        <f t="shared" si="27"/>
        <v>1012.0185547404835</v>
      </c>
      <c r="G272" s="8">
        <f t="shared" si="28"/>
        <v>147358.0565102509</v>
      </c>
      <c r="H272" s="8">
        <f t="shared" si="29"/>
        <v>261641.94348974898</v>
      </c>
      <c r="I272" s="6">
        <v>266</v>
      </c>
      <c r="J272" s="20">
        <v>46406</v>
      </c>
    </row>
    <row r="273" spans="1:10" ht="12">
      <c r="A273" s="6">
        <v>267</v>
      </c>
      <c r="B273" s="7">
        <f t="shared" si="24"/>
        <v>82641.94348974901</v>
      </c>
      <c r="C273" s="7">
        <f t="shared" si="25"/>
        <v>482.0780036902026</v>
      </c>
      <c r="D273" s="7">
        <v>0</v>
      </c>
      <c r="E273" s="7">
        <f t="shared" si="26"/>
        <v>81624.02149343921</v>
      </c>
      <c r="F273" s="7">
        <f t="shared" si="27"/>
        <v>1017.9219963098003</v>
      </c>
      <c r="G273" s="8">
        <f t="shared" si="28"/>
        <v>148375.9785065607</v>
      </c>
      <c r="H273" s="8">
        <f t="shared" si="29"/>
        <v>262124.02149343918</v>
      </c>
      <c r="I273" s="6">
        <v>267</v>
      </c>
      <c r="J273" s="20">
        <v>46438</v>
      </c>
    </row>
    <row r="274" spans="1:10" ht="12">
      <c r="A274" s="6">
        <v>268</v>
      </c>
      <c r="B274" s="7">
        <f t="shared" si="24"/>
        <v>81624.02149343921</v>
      </c>
      <c r="C274" s="7">
        <f t="shared" si="25"/>
        <v>476.14012537839545</v>
      </c>
      <c r="D274" s="7">
        <v>0</v>
      </c>
      <c r="E274" s="7">
        <f t="shared" si="26"/>
        <v>80600.16161881761</v>
      </c>
      <c r="F274" s="7">
        <f t="shared" si="27"/>
        <v>1023.8598746216012</v>
      </c>
      <c r="G274" s="8">
        <f t="shared" si="28"/>
        <v>149399.8383811823</v>
      </c>
      <c r="H274" s="8">
        <f t="shared" si="29"/>
        <v>262600.1616188176</v>
      </c>
      <c r="I274" s="6">
        <v>268</v>
      </c>
      <c r="J274" s="20">
        <v>46470</v>
      </c>
    </row>
    <row r="275" spans="1:10" ht="12">
      <c r="A275" s="6">
        <v>269</v>
      </c>
      <c r="B275" s="7">
        <f t="shared" si="24"/>
        <v>80600.16161881761</v>
      </c>
      <c r="C275" s="7">
        <f t="shared" si="25"/>
        <v>470.1676094431028</v>
      </c>
      <c r="D275" s="7">
        <v>0</v>
      </c>
      <c r="E275" s="7">
        <f t="shared" si="26"/>
        <v>79570.32922826071</v>
      </c>
      <c r="F275" s="7">
        <f t="shared" si="27"/>
        <v>1029.8323905568977</v>
      </c>
      <c r="G275" s="8">
        <f t="shared" si="28"/>
        <v>150429.67077173918</v>
      </c>
      <c r="H275" s="8">
        <f t="shared" si="29"/>
        <v>263070.3292282607</v>
      </c>
      <c r="I275" s="6">
        <v>269</v>
      </c>
      <c r="J275" s="20">
        <v>46502</v>
      </c>
    </row>
    <row r="276" spans="1:10" ht="12">
      <c r="A276" s="6">
        <v>270</v>
      </c>
      <c r="B276" s="7">
        <f t="shared" si="24"/>
        <v>79570.32922826071</v>
      </c>
      <c r="C276" s="7">
        <f t="shared" si="25"/>
        <v>464.16025383152083</v>
      </c>
      <c r="D276" s="7">
        <v>0</v>
      </c>
      <c r="E276" s="7">
        <f t="shared" si="26"/>
        <v>78534.48948209223</v>
      </c>
      <c r="F276" s="7">
        <f t="shared" si="27"/>
        <v>1035.83974616848</v>
      </c>
      <c r="G276" s="8">
        <f t="shared" si="28"/>
        <v>151465.51051790768</v>
      </c>
      <c r="H276" s="8">
        <f t="shared" si="29"/>
        <v>263534.48948209226</v>
      </c>
      <c r="I276" s="6">
        <v>270</v>
      </c>
      <c r="J276" s="20">
        <v>46534</v>
      </c>
    </row>
    <row r="277" spans="1:10" ht="12">
      <c r="A277" s="6">
        <v>271</v>
      </c>
      <c r="B277" s="7">
        <f t="shared" si="24"/>
        <v>78534.48948209223</v>
      </c>
      <c r="C277" s="7">
        <f t="shared" si="25"/>
        <v>458.1178553122047</v>
      </c>
      <c r="D277" s="7">
        <v>0</v>
      </c>
      <c r="E277" s="7">
        <f t="shared" si="26"/>
        <v>77492.60733740444</v>
      </c>
      <c r="F277" s="7">
        <f t="shared" si="27"/>
        <v>1041.8821446877992</v>
      </c>
      <c r="G277" s="8">
        <f t="shared" si="28"/>
        <v>152507.3926625955</v>
      </c>
      <c r="H277" s="8">
        <f t="shared" si="29"/>
        <v>263992.60733740445</v>
      </c>
      <c r="I277" s="6">
        <v>271</v>
      </c>
      <c r="J277" s="20">
        <v>46566</v>
      </c>
    </row>
    <row r="278" spans="1:10" ht="12">
      <c r="A278" s="6">
        <v>272</v>
      </c>
      <c r="B278" s="7">
        <f t="shared" si="24"/>
        <v>77492.60733740444</v>
      </c>
      <c r="C278" s="7">
        <f t="shared" si="25"/>
        <v>452.0402094681926</v>
      </c>
      <c r="D278" s="7">
        <v>0</v>
      </c>
      <c r="E278" s="7">
        <f t="shared" si="26"/>
        <v>76444.64754687263</v>
      </c>
      <c r="F278" s="7">
        <f t="shared" si="27"/>
        <v>1047.9597905318078</v>
      </c>
      <c r="G278" s="8">
        <f t="shared" si="28"/>
        <v>153555.3524531273</v>
      </c>
      <c r="H278" s="8">
        <f t="shared" si="29"/>
        <v>264444.6475468727</v>
      </c>
      <c r="I278" s="6">
        <v>272</v>
      </c>
      <c r="J278" s="20">
        <v>46598</v>
      </c>
    </row>
    <row r="279" spans="1:10" ht="12">
      <c r="A279" s="6">
        <v>273</v>
      </c>
      <c r="B279" s="7">
        <f t="shared" si="24"/>
        <v>76444.64754687263</v>
      </c>
      <c r="C279" s="7">
        <f t="shared" si="25"/>
        <v>445.92711069009033</v>
      </c>
      <c r="D279" s="7">
        <v>0</v>
      </c>
      <c r="E279" s="7">
        <f t="shared" si="26"/>
        <v>75390.57465756271</v>
      </c>
      <c r="F279" s="7">
        <f t="shared" si="27"/>
        <v>1054.072889309915</v>
      </c>
      <c r="G279" s="8">
        <f t="shared" si="28"/>
        <v>154609.42534243723</v>
      </c>
      <c r="H279" s="8">
        <f t="shared" si="29"/>
        <v>264890.57465756277</v>
      </c>
      <c r="I279" s="6">
        <v>273</v>
      </c>
      <c r="J279" s="20">
        <v>46630</v>
      </c>
    </row>
    <row r="280" spans="1:10" ht="12">
      <c r="A280" s="6">
        <v>274</v>
      </c>
      <c r="B280" s="7">
        <f t="shared" si="24"/>
        <v>75390.57465756271</v>
      </c>
      <c r="C280" s="7">
        <f t="shared" si="25"/>
        <v>439.77835216911586</v>
      </c>
      <c r="D280" s="7">
        <v>0</v>
      </c>
      <c r="E280" s="7">
        <f t="shared" si="26"/>
        <v>74330.35300973183</v>
      </c>
      <c r="F280" s="7">
        <f t="shared" si="27"/>
        <v>1060.2216478308837</v>
      </c>
      <c r="G280" s="8">
        <f t="shared" si="28"/>
        <v>155669.6469902681</v>
      </c>
      <c r="H280" s="8">
        <f t="shared" si="29"/>
        <v>265330.35300973186</v>
      </c>
      <c r="I280" s="6">
        <v>274</v>
      </c>
      <c r="J280" s="20">
        <v>46662</v>
      </c>
    </row>
    <row r="281" spans="1:10" ht="12">
      <c r="A281" s="6">
        <v>275</v>
      </c>
      <c r="B281" s="7">
        <f t="shared" si="24"/>
        <v>74330.35300973183</v>
      </c>
      <c r="C281" s="7">
        <f t="shared" si="25"/>
        <v>433.59372589010235</v>
      </c>
      <c r="D281" s="7">
        <v>0</v>
      </c>
      <c r="E281" s="7">
        <f t="shared" si="26"/>
        <v>73263.94673562192</v>
      </c>
      <c r="F281" s="7">
        <f t="shared" si="27"/>
        <v>1066.4062741099042</v>
      </c>
      <c r="G281" s="8">
        <f t="shared" si="28"/>
        <v>156736.05326437802</v>
      </c>
      <c r="H281" s="8">
        <f t="shared" si="29"/>
        <v>265763.94673562195</v>
      </c>
      <c r="I281" s="6">
        <v>275</v>
      </c>
      <c r="J281" s="20">
        <v>46694</v>
      </c>
    </row>
    <row r="282" spans="1:10" ht="12">
      <c r="A282" s="6">
        <v>276</v>
      </c>
      <c r="B282" s="7">
        <f t="shared" si="24"/>
        <v>73263.94673562192</v>
      </c>
      <c r="C282" s="7">
        <f t="shared" si="25"/>
        <v>427.37302262446127</v>
      </c>
      <c r="D282" s="7">
        <v>0</v>
      </c>
      <c r="E282" s="7">
        <f t="shared" si="26"/>
        <v>72191.31975824639</v>
      </c>
      <c r="F282" s="7">
        <f t="shared" si="27"/>
        <v>1072.626977375534</v>
      </c>
      <c r="G282" s="8">
        <f t="shared" si="28"/>
        <v>157808.68024175355</v>
      </c>
      <c r="H282" s="8">
        <f t="shared" si="29"/>
        <v>266191.3197582464</v>
      </c>
      <c r="I282" s="6">
        <v>276</v>
      </c>
      <c r="J282" s="20">
        <v>46726</v>
      </c>
    </row>
    <row r="283" spans="1:10" ht="12">
      <c r="A283" s="1">
        <v>277</v>
      </c>
      <c r="B283" s="4">
        <f t="shared" si="24"/>
        <v>72191.31975824639</v>
      </c>
      <c r="C283" s="4">
        <f t="shared" si="25"/>
        <v>421.11603192310395</v>
      </c>
      <c r="D283" s="4">
        <v>0</v>
      </c>
      <c r="E283" s="4">
        <f t="shared" si="26"/>
        <v>71112.43579016949</v>
      </c>
      <c r="F283" s="4">
        <f t="shared" si="27"/>
        <v>1078.8839680769015</v>
      </c>
      <c r="G283" s="5">
        <f t="shared" si="28"/>
        <v>158887.56420983045</v>
      </c>
      <c r="H283" s="5">
        <f t="shared" si="29"/>
        <v>266612.4357901695</v>
      </c>
      <c r="I283" s="1">
        <v>277</v>
      </c>
      <c r="J283" s="18">
        <v>46758</v>
      </c>
    </row>
    <row r="284" spans="1:10" ht="12">
      <c r="A284" s="1">
        <v>278</v>
      </c>
      <c r="B284" s="4">
        <f t="shared" si="24"/>
        <v>71112.43579016949</v>
      </c>
      <c r="C284" s="4">
        <f t="shared" si="25"/>
        <v>414.82254210932206</v>
      </c>
      <c r="D284" s="4">
        <v>0</v>
      </c>
      <c r="E284" s="4">
        <f t="shared" si="26"/>
        <v>70027.25833227881</v>
      </c>
      <c r="F284" s="4">
        <f t="shared" si="27"/>
        <v>1085.177457890677</v>
      </c>
      <c r="G284" s="5">
        <f t="shared" si="28"/>
        <v>159972.74166772113</v>
      </c>
      <c r="H284" s="5">
        <f t="shared" si="29"/>
        <v>267027.2583322788</v>
      </c>
      <c r="I284" s="1">
        <v>278</v>
      </c>
      <c r="J284" s="18">
        <v>46790</v>
      </c>
    </row>
    <row r="285" spans="1:10" ht="12">
      <c r="A285" s="1">
        <v>279</v>
      </c>
      <c r="B285" s="4">
        <f t="shared" si="24"/>
        <v>70027.25833227881</v>
      </c>
      <c r="C285" s="4">
        <f t="shared" si="25"/>
        <v>408.4923402716264</v>
      </c>
      <c r="D285" s="4">
        <v>0</v>
      </c>
      <c r="E285" s="4">
        <f t="shared" si="26"/>
        <v>68935.75067255044</v>
      </c>
      <c r="F285" s="4">
        <f t="shared" si="27"/>
        <v>1091.507659728377</v>
      </c>
      <c r="G285" s="5">
        <f t="shared" si="28"/>
        <v>161064.2493274495</v>
      </c>
      <c r="H285" s="5">
        <f t="shared" si="29"/>
        <v>267435.75067255046</v>
      </c>
      <c r="I285" s="1">
        <v>279</v>
      </c>
      <c r="J285" s="18">
        <v>46822</v>
      </c>
    </row>
    <row r="286" spans="1:10" ht="12">
      <c r="A286" s="1">
        <v>280</v>
      </c>
      <c r="B286" s="4">
        <f t="shared" si="24"/>
        <v>68935.75067255044</v>
      </c>
      <c r="C286" s="4">
        <f t="shared" si="25"/>
        <v>402.1252122565442</v>
      </c>
      <c r="D286" s="4">
        <v>0</v>
      </c>
      <c r="E286" s="4">
        <f t="shared" si="26"/>
        <v>67837.87588480698</v>
      </c>
      <c r="F286" s="4">
        <f t="shared" si="27"/>
        <v>1097.8747877434507</v>
      </c>
      <c r="G286" s="5">
        <f t="shared" si="28"/>
        <v>162162.12411519297</v>
      </c>
      <c r="H286" s="5">
        <f t="shared" si="29"/>
        <v>267837.875884807</v>
      </c>
      <c r="I286" s="1">
        <v>280</v>
      </c>
      <c r="J286" s="18">
        <v>46854</v>
      </c>
    </row>
    <row r="287" spans="1:10" ht="12">
      <c r="A287" s="1">
        <v>281</v>
      </c>
      <c r="B287" s="4">
        <f t="shared" si="24"/>
        <v>67837.87588480698</v>
      </c>
      <c r="C287" s="4">
        <f t="shared" si="25"/>
        <v>395.72094266137407</v>
      </c>
      <c r="D287" s="4">
        <v>0</v>
      </c>
      <c r="E287" s="4">
        <f t="shared" si="26"/>
        <v>66733.59682746835</v>
      </c>
      <c r="F287" s="4">
        <f t="shared" si="27"/>
        <v>1104.27905733863</v>
      </c>
      <c r="G287" s="5">
        <f t="shared" si="28"/>
        <v>163266.4031725316</v>
      </c>
      <c r="H287" s="5">
        <f t="shared" si="29"/>
        <v>268233.5968274684</v>
      </c>
      <c r="I287" s="1">
        <v>281</v>
      </c>
      <c r="J287" s="18">
        <v>46886</v>
      </c>
    </row>
    <row r="288" spans="1:10" ht="12">
      <c r="A288" s="1">
        <v>282</v>
      </c>
      <c r="B288" s="4">
        <f t="shared" si="24"/>
        <v>66733.59682746835</v>
      </c>
      <c r="C288" s="4">
        <f t="shared" si="25"/>
        <v>389.27931482689877</v>
      </c>
      <c r="D288" s="4">
        <v>0</v>
      </c>
      <c r="E288" s="4">
        <f t="shared" si="26"/>
        <v>65622.87614229525</v>
      </c>
      <c r="F288" s="4">
        <f t="shared" si="27"/>
        <v>1110.7206851731025</v>
      </c>
      <c r="G288" s="5">
        <f t="shared" si="28"/>
        <v>164377.1238577047</v>
      </c>
      <c r="H288" s="5">
        <f t="shared" si="29"/>
        <v>268622.8761422953</v>
      </c>
      <c r="I288" s="1">
        <v>282</v>
      </c>
      <c r="J288" s="18">
        <v>46918</v>
      </c>
    </row>
    <row r="289" spans="1:10" ht="12">
      <c r="A289" s="1">
        <v>283</v>
      </c>
      <c r="B289" s="4">
        <f t="shared" si="24"/>
        <v>65622.87614229525</v>
      </c>
      <c r="C289" s="4">
        <f t="shared" si="25"/>
        <v>382.80011083005564</v>
      </c>
      <c r="D289" s="4">
        <v>0</v>
      </c>
      <c r="E289" s="4">
        <f t="shared" si="26"/>
        <v>64505.676253125304</v>
      </c>
      <c r="F289" s="4">
        <f t="shared" si="27"/>
        <v>1117.1998891699477</v>
      </c>
      <c r="G289" s="5">
        <f t="shared" si="28"/>
        <v>165494.32374687464</v>
      </c>
      <c r="H289" s="5">
        <f t="shared" si="29"/>
        <v>269005.67625312536</v>
      </c>
      <c r="I289" s="1">
        <v>283</v>
      </c>
      <c r="J289" s="18">
        <v>46950</v>
      </c>
    </row>
    <row r="290" spans="1:10" ht="12">
      <c r="A290" s="1">
        <v>284</v>
      </c>
      <c r="B290" s="4">
        <f t="shared" si="24"/>
        <v>64505.676253125304</v>
      </c>
      <c r="C290" s="4">
        <f t="shared" si="25"/>
        <v>376.2831114765643</v>
      </c>
      <c r="D290" s="4">
        <v>0</v>
      </c>
      <c r="E290" s="4">
        <f t="shared" si="26"/>
        <v>63381.95936460187</v>
      </c>
      <c r="F290" s="4">
        <f t="shared" si="27"/>
        <v>1123.716888523435</v>
      </c>
      <c r="G290" s="5">
        <f t="shared" si="28"/>
        <v>166618.04063539807</v>
      </c>
      <c r="H290" s="5">
        <f t="shared" si="29"/>
        <v>269381.95936460193</v>
      </c>
      <c r="I290" s="1">
        <v>284</v>
      </c>
      <c r="J290" s="18">
        <v>46982</v>
      </c>
    </row>
    <row r="291" spans="1:10" ht="12">
      <c r="A291" s="1">
        <v>285</v>
      </c>
      <c r="B291" s="4">
        <f t="shared" si="24"/>
        <v>63381.95936460187</v>
      </c>
      <c r="C291" s="4">
        <f t="shared" si="25"/>
        <v>369.72809629351093</v>
      </c>
      <c r="D291" s="4">
        <v>0</v>
      </c>
      <c r="E291" s="4">
        <f t="shared" si="26"/>
        <v>62251.68746089538</v>
      </c>
      <c r="F291" s="4">
        <f t="shared" si="27"/>
        <v>1130.271903706489</v>
      </c>
      <c r="G291" s="5">
        <f t="shared" si="28"/>
        <v>167748.31253910455</v>
      </c>
      <c r="H291" s="5">
        <f t="shared" si="29"/>
        <v>269751.68746089545</v>
      </c>
      <c r="I291" s="1">
        <v>285</v>
      </c>
      <c r="J291" s="18">
        <v>47014</v>
      </c>
    </row>
    <row r="292" spans="1:10" ht="12">
      <c r="A292" s="1">
        <v>286</v>
      </c>
      <c r="B292" s="4">
        <f t="shared" si="24"/>
        <v>62251.68746089538</v>
      </c>
      <c r="C292" s="4">
        <f t="shared" si="25"/>
        <v>363.13484352188976</v>
      </c>
      <c r="D292" s="4">
        <v>0</v>
      </c>
      <c r="E292" s="4">
        <f t="shared" si="26"/>
        <v>61114.82230441727</v>
      </c>
      <c r="F292" s="4">
        <f t="shared" si="27"/>
        <v>1136.8651564781103</v>
      </c>
      <c r="G292" s="5">
        <f t="shared" si="28"/>
        <v>168885.17769558265</v>
      </c>
      <c r="H292" s="5">
        <f t="shared" si="29"/>
        <v>270114.8223044173</v>
      </c>
      <c r="I292" s="1">
        <v>286</v>
      </c>
      <c r="J292" s="18">
        <v>47046</v>
      </c>
    </row>
    <row r="293" spans="1:10" ht="12">
      <c r="A293" s="1">
        <v>287</v>
      </c>
      <c r="B293" s="4">
        <f t="shared" si="24"/>
        <v>61114.82230441727</v>
      </c>
      <c r="C293" s="4">
        <f t="shared" si="25"/>
        <v>356.50313010910077</v>
      </c>
      <c r="D293" s="4">
        <v>0</v>
      </c>
      <c r="E293" s="4">
        <f t="shared" si="26"/>
        <v>59971.32543452637</v>
      </c>
      <c r="F293" s="4">
        <f t="shared" si="27"/>
        <v>1143.4968698908997</v>
      </c>
      <c r="G293" s="5">
        <f t="shared" si="28"/>
        <v>170028.67456547354</v>
      </c>
      <c r="H293" s="5">
        <f t="shared" si="29"/>
        <v>270471.3254345264</v>
      </c>
      <c r="I293" s="1">
        <v>287</v>
      </c>
      <c r="J293" s="18">
        <v>47078</v>
      </c>
    </row>
    <row r="294" spans="1:10" ht="12">
      <c r="A294" s="1">
        <v>288</v>
      </c>
      <c r="B294" s="4">
        <f t="shared" si="24"/>
        <v>59971.32543452637</v>
      </c>
      <c r="C294" s="4">
        <f t="shared" si="25"/>
        <v>349.8327317014038</v>
      </c>
      <c r="D294" s="4">
        <v>0</v>
      </c>
      <c r="E294" s="4">
        <f t="shared" si="26"/>
        <v>58821.158166227775</v>
      </c>
      <c r="F294" s="4">
        <f t="shared" si="27"/>
        <v>1150.1672682985954</v>
      </c>
      <c r="G294" s="5">
        <f t="shared" si="28"/>
        <v>171178.84183377214</v>
      </c>
      <c r="H294" s="5">
        <f t="shared" si="29"/>
        <v>270821.1581662278</v>
      </c>
      <c r="I294" s="1">
        <v>288</v>
      </c>
      <c r="J294" s="18">
        <v>47110</v>
      </c>
    </row>
    <row r="295" spans="1:10" ht="12">
      <c r="A295" s="6">
        <v>289</v>
      </c>
      <c r="B295" s="7">
        <f t="shared" si="24"/>
        <v>58821.158166227775</v>
      </c>
      <c r="C295" s="7">
        <f t="shared" si="25"/>
        <v>343.1234226363287</v>
      </c>
      <c r="D295" s="7">
        <v>0</v>
      </c>
      <c r="E295" s="7">
        <f t="shared" si="26"/>
        <v>57664.281588864105</v>
      </c>
      <c r="F295" s="7">
        <f t="shared" si="27"/>
        <v>1156.8765773636696</v>
      </c>
      <c r="G295" s="8">
        <f t="shared" si="28"/>
        <v>172335.7184111358</v>
      </c>
      <c r="H295" s="8">
        <f t="shared" si="29"/>
        <v>271164.2815888641</v>
      </c>
      <c r="I295" s="6">
        <v>289</v>
      </c>
      <c r="J295" s="20">
        <v>47142</v>
      </c>
    </row>
    <row r="296" spans="1:10" ht="12">
      <c r="A296" s="6">
        <v>290</v>
      </c>
      <c r="B296" s="7">
        <f t="shared" si="24"/>
        <v>57664.281588864105</v>
      </c>
      <c r="C296" s="7">
        <f t="shared" si="25"/>
        <v>336.37497593504065</v>
      </c>
      <c r="D296" s="7">
        <v>0</v>
      </c>
      <c r="E296" s="7">
        <f t="shared" si="26"/>
        <v>56500.656564799145</v>
      </c>
      <c r="F296" s="7">
        <f t="shared" si="27"/>
        <v>1163.6250240649606</v>
      </c>
      <c r="G296" s="8">
        <f t="shared" si="28"/>
        <v>173499.34343520078</v>
      </c>
      <c r="H296" s="8">
        <f t="shared" si="29"/>
        <v>271500.65656479914</v>
      </c>
      <c r="I296" s="6">
        <v>290</v>
      </c>
      <c r="J296" s="20">
        <v>47174</v>
      </c>
    </row>
    <row r="297" spans="1:10" ht="12">
      <c r="A297" s="6">
        <v>291</v>
      </c>
      <c r="B297" s="7">
        <f t="shared" si="24"/>
        <v>56500.656564799145</v>
      </c>
      <c r="C297" s="7">
        <f t="shared" si="25"/>
        <v>329.5871632946617</v>
      </c>
      <c r="D297" s="7">
        <v>0</v>
      </c>
      <c r="E297" s="7">
        <f t="shared" si="26"/>
        <v>55330.2437280938</v>
      </c>
      <c r="F297" s="7">
        <f t="shared" si="27"/>
        <v>1170.4128367053418</v>
      </c>
      <c r="G297" s="8">
        <f t="shared" si="28"/>
        <v>174669.7562719061</v>
      </c>
      <c r="H297" s="8">
        <f t="shared" si="29"/>
        <v>271830.2437280938</v>
      </c>
      <c r="I297" s="6">
        <v>291</v>
      </c>
      <c r="J297" s="20">
        <v>47206</v>
      </c>
    </row>
    <row r="298" spans="1:10" ht="12">
      <c r="A298" s="6">
        <v>292</v>
      </c>
      <c r="B298" s="7">
        <f t="shared" si="24"/>
        <v>55330.2437280938</v>
      </c>
      <c r="C298" s="7">
        <f t="shared" si="25"/>
        <v>322.7597550805472</v>
      </c>
      <c r="D298" s="7">
        <v>0</v>
      </c>
      <c r="E298" s="7">
        <f t="shared" si="26"/>
        <v>54153.00348317435</v>
      </c>
      <c r="F298" s="7">
        <f t="shared" si="27"/>
        <v>1177.240244919456</v>
      </c>
      <c r="G298" s="8">
        <f t="shared" si="28"/>
        <v>175846.99651682557</v>
      </c>
      <c r="H298" s="8">
        <f t="shared" si="29"/>
        <v>272153.00348317437</v>
      </c>
      <c r="I298" s="6">
        <v>292</v>
      </c>
      <c r="J298" s="20">
        <v>47238</v>
      </c>
    </row>
    <row r="299" spans="1:10" ht="12">
      <c r="A299" s="6">
        <v>293</v>
      </c>
      <c r="B299" s="7">
        <f t="shared" si="24"/>
        <v>54153.00348317435</v>
      </c>
      <c r="C299" s="7">
        <f t="shared" si="25"/>
        <v>315.89252031851703</v>
      </c>
      <c r="D299" s="7">
        <v>0</v>
      </c>
      <c r="E299" s="7">
        <f t="shared" si="26"/>
        <v>52968.89600349286</v>
      </c>
      <c r="F299" s="7">
        <f t="shared" si="27"/>
        <v>1184.1074796814864</v>
      </c>
      <c r="G299" s="8">
        <f t="shared" si="28"/>
        <v>177031.10399650707</v>
      </c>
      <c r="H299" s="8">
        <f t="shared" si="29"/>
        <v>272468.8960034929</v>
      </c>
      <c r="I299" s="6">
        <v>293</v>
      </c>
      <c r="J299" s="20">
        <v>47270</v>
      </c>
    </row>
    <row r="300" spans="1:10" ht="12">
      <c r="A300" s="6">
        <v>294</v>
      </c>
      <c r="B300" s="7">
        <f t="shared" si="24"/>
        <v>52968.89600349286</v>
      </c>
      <c r="C300" s="7">
        <f t="shared" si="25"/>
        <v>308.9852266870417</v>
      </c>
      <c r="D300" s="7">
        <v>0</v>
      </c>
      <c r="E300" s="7">
        <f t="shared" si="26"/>
        <v>51777.881230179904</v>
      </c>
      <c r="F300" s="7">
        <f t="shared" si="27"/>
        <v>1191.014773312956</v>
      </c>
      <c r="G300" s="8">
        <f t="shared" si="28"/>
        <v>178222.11876982002</v>
      </c>
      <c r="H300" s="8">
        <f t="shared" si="29"/>
        <v>272777.8812301799</v>
      </c>
      <c r="I300" s="6">
        <v>294</v>
      </c>
      <c r="J300" s="20">
        <v>47302</v>
      </c>
    </row>
    <row r="301" spans="1:10" ht="12">
      <c r="A301" s="6">
        <v>295</v>
      </c>
      <c r="B301" s="7">
        <f t="shared" si="24"/>
        <v>51777.881230179904</v>
      </c>
      <c r="C301" s="7">
        <f t="shared" si="25"/>
        <v>302.0376405093828</v>
      </c>
      <c r="D301" s="7">
        <v>0</v>
      </c>
      <c r="E301" s="7">
        <f t="shared" si="26"/>
        <v>50579.91887068929</v>
      </c>
      <c r="F301" s="7">
        <f t="shared" si="27"/>
        <v>1197.9623594906152</v>
      </c>
      <c r="G301" s="8">
        <f t="shared" si="28"/>
        <v>179420.08112931065</v>
      </c>
      <c r="H301" s="8">
        <f t="shared" si="29"/>
        <v>273079.9188706893</v>
      </c>
      <c r="I301" s="6">
        <v>295</v>
      </c>
      <c r="J301" s="20">
        <v>47334</v>
      </c>
    </row>
    <row r="302" spans="1:10" ht="12">
      <c r="A302" s="6">
        <v>296</v>
      </c>
      <c r="B302" s="7">
        <f t="shared" si="24"/>
        <v>50579.91887068929</v>
      </c>
      <c r="C302" s="7">
        <f t="shared" si="25"/>
        <v>295.04952674568756</v>
      </c>
      <c r="D302" s="7">
        <v>0</v>
      </c>
      <c r="E302" s="7">
        <f t="shared" si="26"/>
        <v>49374.968397434975</v>
      </c>
      <c r="F302" s="7">
        <f t="shared" si="27"/>
        <v>1204.9504732543137</v>
      </c>
      <c r="G302" s="8">
        <f t="shared" si="28"/>
        <v>180625.03160256497</v>
      </c>
      <c r="H302" s="8">
        <f t="shared" si="29"/>
        <v>273374.968397435</v>
      </c>
      <c r="I302" s="6">
        <v>296</v>
      </c>
      <c r="J302" s="20">
        <v>47366</v>
      </c>
    </row>
    <row r="303" spans="1:10" ht="12">
      <c r="A303" s="6">
        <v>297</v>
      </c>
      <c r="B303" s="7">
        <f t="shared" si="24"/>
        <v>49374.968397434975</v>
      </c>
      <c r="C303" s="7">
        <f t="shared" si="25"/>
        <v>288.0206489850374</v>
      </c>
      <c r="D303" s="7">
        <v>0</v>
      </c>
      <c r="E303" s="7">
        <f t="shared" si="26"/>
        <v>48162.989046420014</v>
      </c>
      <c r="F303" s="7">
        <f t="shared" si="27"/>
        <v>1211.9793510149611</v>
      </c>
      <c r="G303" s="8">
        <f t="shared" si="28"/>
        <v>181837.0109535799</v>
      </c>
      <c r="H303" s="8">
        <f t="shared" si="29"/>
        <v>273662.98904642</v>
      </c>
      <c r="I303" s="6">
        <v>297</v>
      </c>
      <c r="J303" s="20">
        <v>47398</v>
      </c>
    </row>
    <row r="304" spans="1:10" ht="12">
      <c r="A304" s="6">
        <v>298</v>
      </c>
      <c r="B304" s="7">
        <f t="shared" si="24"/>
        <v>48162.989046420014</v>
      </c>
      <c r="C304" s="7">
        <f t="shared" si="25"/>
        <v>280.9507694374501</v>
      </c>
      <c r="D304" s="7">
        <v>0</v>
      </c>
      <c r="E304" s="7">
        <f t="shared" si="26"/>
        <v>46943.93981585746</v>
      </c>
      <c r="F304" s="7">
        <f t="shared" si="27"/>
        <v>1219.049230562552</v>
      </c>
      <c r="G304" s="8">
        <f t="shared" si="28"/>
        <v>183056.06018414247</v>
      </c>
      <c r="H304" s="8">
        <f t="shared" si="29"/>
        <v>273943.9398158575</v>
      </c>
      <c r="I304" s="6">
        <v>298</v>
      </c>
      <c r="J304" s="20">
        <v>47430</v>
      </c>
    </row>
    <row r="305" spans="1:10" ht="12">
      <c r="A305" s="6">
        <v>299</v>
      </c>
      <c r="B305" s="7">
        <f t="shared" si="24"/>
        <v>46943.93981585746</v>
      </c>
      <c r="C305" s="7">
        <f t="shared" si="25"/>
        <v>273.8396489258352</v>
      </c>
      <c r="D305" s="7">
        <v>0</v>
      </c>
      <c r="E305" s="7">
        <f t="shared" si="26"/>
        <v>45717.7794647833</v>
      </c>
      <c r="F305" s="7">
        <f t="shared" si="27"/>
        <v>1226.1603510741625</v>
      </c>
      <c r="G305" s="8">
        <f t="shared" si="28"/>
        <v>184282.22053521662</v>
      </c>
      <c r="H305" s="8">
        <f t="shared" si="29"/>
        <v>274217.7794647833</v>
      </c>
      <c r="I305" s="6">
        <v>299</v>
      </c>
      <c r="J305" s="20">
        <v>47462</v>
      </c>
    </row>
    <row r="306" spans="1:10" ht="12">
      <c r="A306" s="6">
        <v>300</v>
      </c>
      <c r="B306" s="7">
        <f t="shared" si="24"/>
        <v>45717.7794647833</v>
      </c>
      <c r="C306" s="7">
        <f t="shared" si="25"/>
        <v>266.6870468779026</v>
      </c>
      <c r="D306" s="7">
        <v>0</v>
      </c>
      <c r="E306" s="7">
        <f t="shared" si="26"/>
        <v>44484.4665116612</v>
      </c>
      <c r="F306" s="7">
        <f t="shared" si="27"/>
        <v>1233.3129531220984</v>
      </c>
      <c r="G306" s="8">
        <f t="shared" si="28"/>
        <v>185515.53348833873</v>
      </c>
      <c r="H306" s="8">
        <f t="shared" si="29"/>
        <v>274484.46651166125</v>
      </c>
      <c r="I306" s="6">
        <v>300</v>
      </c>
      <c r="J306" s="20">
        <v>47494</v>
      </c>
    </row>
    <row r="307" spans="1:10" ht="12">
      <c r="A307" s="1">
        <v>301</v>
      </c>
      <c r="B307" s="4">
        <f t="shared" si="24"/>
        <v>44484.4665116612</v>
      </c>
      <c r="C307" s="4">
        <f t="shared" si="25"/>
        <v>259.4927213180237</v>
      </c>
      <c r="D307" s="4">
        <v>0</v>
      </c>
      <c r="E307" s="4">
        <f t="shared" si="26"/>
        <v>43243.95923297923</v>
      </c>
      <c r="F307" s="4">
        <f t="shared" si="27"/>
        <v>1240.5072786819728</v>
      </c>
      <c r="G307" s="5">
        <f t="shared" si="28"/>
        <v>186756.0407670207</v>
      </c>
      <c r="H307" s="5">
        <f t="shared" si="29"/>
        <v>274743.9592329793</v>
      </c>
      <c r="I307" s="1">
        <v>301</v>
      </c>
      <c r="J307" s="18">
        <v>47526</v>
      </c>
    </row>
    <row r="308" spans="1:10" ht="12">
      <c r="A308" s="1">
        <v>302</v>
      </c>
      <c r="B308" s="4">
        <f t="shared" si="24"/>
        <v>43243.95923297923</v>
      </c>
      <c r="C308" s="4">
        <f t="shared" si="25"/>
        <v>252.2564288590455</v>
      </c>
      <c r="D308" s="4">
        <v>0</v>
      </c>
      <c r="E308" s="4">
        <f t="shared" si="26"/>
        <v>41996.21566183827</v>
      </c>
      <c r="F308" s="4">
        <f t="shared" si="27"/>
        <v>1247.7435711409562</v>
      </c>
      <c r="G308" s="5">
        <f t="shared" si="28"/>
        <v>188003.78433816164</v>
      </c>
      <c r="H308" s="5">
        <f t="shared" si="29"/>
        <v>274996.2156618383</v>
      </c>
      <c r="I308" s="1">
        <v>302</v>
      </c>
      <c r="J308" s="18">
        <v>47558</v>
      </c>
    </row>
    <row r="309" spans="1:10" ht="12">
      <c r="A309" s="1">
        <v>303</v>
      </c>
      <c r="B309" s="4">
        <f t="shared" si="24"/>
        <v>41996.21566183827</v>
      </c>
      <c r="C309" s="4">
        <f t="shared" si="25"/>
        <v>244.9779246940566</v>
      </c>
      <c r="D309" s="4">
        <v>0</v>
      </c>
      <c r="E309" s="4">
        <f t="shared" si="26"/>
        <v>40741.19358653233</v>
      </c>
      <c r="F309" s="4">
        <f t="shared" si="27"/>
        <v>1255.0220753059402</v>
      </c>
      <c r="G309" s="5">
        <f t="shared" si="28"/>
        <v>189258.80641346757</v>
      </c>
      <c r="H309" s="5">
        <f t="shared" si="29"/>
        <v>275241.1935865324</v>
      </c>
      <c r="I309" s="1">
        <v>303</v>
      </c>
      <c r="J309" s="18">
        <v>47590</v>
      </c>
    </row>
    <row r="310" spans="1:10" ht="12">
      <c r="A310" s="1">
        <v>304</v>
      </c>
      <c r="B310" s="4">
        <f t="shared" si="24"/>
        <v>40741.19358653233</v>
      </c>
      <c r="C310" s="4">
        <f t="shared" si="25"/>
        <v>237.65696258810527</v>
      </c>
      <c r="D310" s="4">
        <v>0</v>
      </c>
      <c r="E310" s="4">
        <f t="shared" si="26"/>
        <v>39478.850549120434</v>
      </c>
      <c r="F310" s="4">
        <f t="shared" si="27"/>
        <v>1262.343037411898</v>
      </c>
      <c r="G310" s="5">
        <f t="shared" si="28"/>
        <v>190521.14945087946</v>
      </c>
      <c r="H310" s="5">
        <f t="shared" si="29"/>
        <v>275478.85054912046</v>
      </c>
      <c r="I310" s="1">
        <v>304</v>
      </c>
      <c r="J310" s="18">
        <v>47622</v>
      </c>
    </row>
    <row r="311" spans="1:10" ht="12">
      <c r="A311" s="1">
        <v>305</v>
      </c>
      <c r="B311" s="4">
        <f t="shared" si="24"/>
        <v>39478.850549120434</v>
      </c>
      <c r="C311" s="4">
        <f t="shared" si="25"/>
        <v>230.29329486986921</v>
      </c>
      <c r="D311" s="4">
        <v>0</v>
      </c>
      <c r="E311" s="4">
        <f t="shared" si="26"/>
        <v>38209.14384399031</v>
      </c>
      <c r="F311" s="4">
        <f t="shared" si="27"/>
        <v>1269.7067051301274</v>
      </c>
      <c r="G311" s="5">
        <f t="shared" si="28"/>
        <v>191790.8561560096</v>
      </c>
      <c r="H311" s="5">
        <f t="shared" si="29"/>
        <v>275709.14384399034</v>
      </c>
      <c r="I311" s="1">
        <v>305</v>
      </c>
      <c r="J311" s="18">
        <v>47654</v>
      </c>
    </row>
    <row r="312" spans="1:10" ht="12">
      <c r="A312" s="1">
        <v>306</v>
      </c>
      <c r="B312" s="4">
        <f aca="true" t="shared" si="30" ref="B312:B366">IF(E311&lt;0,0,E311)</f>
        <v>38209.14384399031</v>
      </c>
      <c r="C312" s="4">
        <f aca="true" t="shared" si="31" ref="C312:C366">IF(($B$1/12*B312)&lt;0,0,($B$1/12*B312))</f>
        <v>222.8866724232768</v>
      </c>
      <c r="D312" s="4">
        <v>0</v>
      </c>
      <c r="E312" s="4">
        <f t="shared" si="26"/>
        <v>36932.030516413586</v>
      </c>
      <c r="F312" s="4">
        <f t="shared" si="27"/>
        <v>1277.1133275767206</v>
      </c>
      <c r="G312" s="5">
        <f t="shared" si="28"/>
        <v>193067.96948358632</v>
      </c>
      <c r="H312" s="5">
        <f t="shared" si="29"/>
        <v>275932.0305164136</v>
      </c>
      <c r="I312" s="1">
        <v>306</v>
      </c>
      <c r="J312" s="18">
        <v>47686</v>
      </c>
    </row>
    <row r="313" spans="1:10" ht="12">
      <c r="A313" s="1">
        <v>307</v>
      </c>
      <c r="B313" s="4">
        <f t="shared" si="30"/>
        <v>36932.030516413586</v>
      </c>
      <c r="C313" s="4">
        <f t="shared" si="31"/>
        <v>215.43684467907926</v>
      </c>
      <c r="D313" s="4">
        <v>0</v>
      </c>
      <c r="E313" s="4">
        <f t="shared" si="26"/>
        <v>35647.46736109266</v>
      </c>
      <c r="F313" s="4">
        <f t="shared" si="27"/>
        <v>1284.5631553209241</v>
      </c>
      <c r="G313" s="5">
        <f t="shared" si="28"/>
        <v>194352.53263890726</v>
      </c>
      <c r="H313" s="5">
        <f t="shared" si="29"/>
        <v>276147.4673610927</v>
      </c>
      <c r="I313" s="1">
        <v>307</v>
      </c>
      <c r="J313" s="18">
        <v>47718</v>
      </c>
    </row>
    <row r="314" spans="1:10" ht="12">
      <c r="A314" s="1">
        <v>308</v>
      </c>
      <c r="B314" s="4">
        <f t="shared" si="30"/>
        <v>35647.46736109266</v>
      </c>
      <c r="C314" s="4">
        <f t="shared" si="31"/>
        <v>207.94355960637387</v>
      </c>
      <c r="D314" s="4">
        <v>0</v>
      </c>
      <c r="E314" s="4">
        <f t="shared" si="26"/>
        <v>34355.41092069903</v>
      </c>
      <c r="F314" s="4">
        <f t="shared" si="27"/>
        <v>1292.0564403936296</v>
      </c>
      <c r="G314" s="5">
        <f t="shared" si="28"/>
        <v>195644.58907930087</v>
      </c>
      <c r="H314" s="5">
        <f t="shared" si="29"/>
        <v>276355.41092069907</v>
      </c>
      <c r="I314" s="1">
        <v>308</v>
      </c>
      <c r="J314" s="18">
        <v>47750</v>
      </c>
    </row>
    <row r="315" spans="1:10" ht="12">
      <c r="A315" s="1">
        <v>309</v>
      </c>
      <c r="B315" s="4">
        <f t="shared" si="30"/>
        <v>34355.41092069903</v>
      </c>
      <c r="C315" s="4">
        <f t="shared" si="31"/>
        <v>200.4065637040777</v>
      </c>
      <c r="D315" s="4">
        <v>0</v>
      </c>
      <c r="E315" s="4">
        <f t="shared" si="26"/>
        <v>33055.81748440311</v>
      </c>
      <c r="F315" s="4">
        <f t="shared" si="27"/>
        <v>1299.5934362959233</v>
      </c>
      <c r="G315" s="5">
        <f t="shared" si="28"/>
        <v>196944.1825155968</v>
      </c>
      <c r="H315" s="5">
        <f t="shared" si="29"/>
        <v>276555.81748440315</v>
      </c>
      <c r="I315" s="1">
        <v>309</v>
      </c>
      <c r="J315" s="18">
        <v>47782</v>
      </c>
    </row>
    <row r="316" spans="1:10" ht="12">
      <c r="A316" s="1">
        <v>310</v>
      </c>
      <c r="B316" s="4">
        <f t="shared" si="30"/>
        <v>33055.81748440311</v>
      </c>
      <c r="C316" s="4">
        <f t="shared" si="31"/>
        <v>192.82560199235147</v>
      </c>
      <c r="D316" s="4">
        <v>0</v>
      </c>
      <c r="E316" s="4">
        <f t="shared" si="26"/>
        <v>31748.64308639546</v>
      </c>
      <c r="F316" s="4">
        <f t="shared" si="27"/>
        <v>1307.1743980076499</v>
      </c>
      <c r="G316" s="5">
        <f t="shared" si="28"/>
        <v>198251.35691360445</v>
      </c>
      <c r="H316" s="5">
        <f t="shared" si="29"/>
        <v>276748.6430863955</v>
      </c>
      <c r="I316" s="1">
        <v>310</v>
      </c>
      <c r="J316" s="18">
        <v>47814</v>
      </c>
    </row>
    <row r="317" spans="1:10" ht="12">
      <c r="A317" s="1">
        <v>311</v>
      </c>
      <c r="B317" s="4">
        <f t="shared" si="30"/>
        <v>31748.64308639546</v>
      </c>
      <c r="C317" s="4">
        <f t="shared" si="31"/>
        <v>185.2004180039735</v>
      </c>
      <c r="D317" s="4">
        <v>0</v>
      </c>
      <c r="E317" s="4">
        <f t="shared" si="26"/>
        <v>30433.843504399432</v>
      </c>
      <c r="F317" s="4">
        <f t="shared" si="27"/>
        <v>1314.799581996027</v>
      </c>
      <c r="G317" s="5">
        <f t="shared" si="28"/>
        <v>199566.15649560047</v>
      </c>
      <c r="H317" s="5">
        <f t="shared" si="29"/>
        <v>276933.84350439947</v>
      </c>
      <c r="I317" s="1">
        <v>311</v>
      </c>
      <c r="J317" s="18">
        <v>47846</v>
      </c>
    </row>
    <row r="318" spans="1:10" ht="12">
      <c r="A318" s="1">
        <v>312</v>
      </c>
      <c r="B318" s="4">
        <f t="shared" si="30"/>
        <v>30433.843504399432</v>
      </c>
      <c r="C318" s="4">
        <f t="shared" si="31"/>
        <v>177.53075377566336</v>
      </c>
      <c r="D318" s="4">
        <v>0</v>
      </c>
      <c r="E318" s="4">
        <f t="shared" si="26"/>
        <v>29111.374258175096</v>
      </c>
      <c r="F318" s="4">
        <f t="shared" si="27"/>
        <v>1322.4692462243365</v>
      </c>
      <c r="G318" s="5">
        <f t="shared" si="28"/>
        <v>200888.6257418248</v>
      </c>
      <c r="H318" s="5">
        <f t="shared" si="29"/>
        <v>277111.37425817514</v>
      </c>
      <c r="I318" s="1">
        <v>312</v>
      </c>
      <c r="J318" s="18">
        <v>47878</v>
      </c>
    </row>
    <row r="319" spans="1:10" ht="12">
      <c r="A319" s="6">
        <v>313</v>
      </c>
      <c r="B319" s="7">
        <f t="shared" si="30"/>
        <v>29111.374258175096</v>
      </c>
      <c r="C319" s="7">
        <f t="shared" si="31"/>
        <v>169.81634983935473</v>
      </c>
      <c r="D319" s="7">
        <v>0</v>
      </c>
      <c r="E319" s="7">
        <f t="shared" si="26"/>
        <v>27781.19060801445</v>
      </c>
      <c r="F319" s="7">
        <f t="shared" si="27"/>
        <v>1330.183650160645</v>
      </c>
      <c r="G319" s="8">
        <f t="shared" si="28"/>
        <v>202218.80939198544</v>
      </c>
      <c r="H319" s="8">
        <f t="shared" si="29"/>
        <v>277281.19060801447</v>
      </c>
      <c r="I319" s="6">
        <v>313</v>
      </c>
      <c r="J319" s="20">
        <v>47910</v>
      </c>
    </row>
    <row r="320" spans="1:10" ht="12">
      <c r="A320" s="6">
        <v>314</v>
      </c>
      <c r="B320" s="7">
        <f t="shared" si="30"/>
        <v>27781.19060801445</v>
      </c>
      <c r="C320" s="7">
        <f t="shared" si="31"/>
        <v>162.05694521341763</v>
      </c>
      <c r="D320" s="7">
        <v>0</v>
      </c>
      <c r="E320" s="7">
        <f t="shared" si="26"/>
        <v>26443.24755322787</v>
      </c>
      <c r="F320" s="7">
        <f t="shared" si="27"/>
        <v>1337.9430547865813</v>
      </c>
      <c r="G320" s="8">
        <f t="shared" si="28"/>
        <v>203556.75244677204</v>
      </c>
      <c r="H320" s="8">
        <f t="shared" si="29"/>
        <v>277443.2475532279</v>
      </c>
      <c r="I320" s="6">
        <v>314</v>
      </c>
      <c r="J320" s="20">
        <v>47942</v>
      </c>
    </row>
    <row r="321" spans="1:10" ht="12">
      <c r="A321" s="6">
        <v>315</v>
      </c>
      <c r="B321" s="7">
        <f t="shared" si="30"/>
        <v>26443.24755322787</v>
      </c>
      <c r="C321" s="7">
        <f t="shared" si="31"/>
        <v>154.25227739382925</v>
      </c>
      <c r="D321" s="7">
        <v>0</v>
      </c>
      <c r="E321" s="7">
        <f t="shared" si="26"/>
        <v>25097.4998306217</v>
      </c>
      <c r="F321" s="7">
        <f t="shared" si="27"/>
        <v>1345.747722606171</v>
      </c>
      <c r="G321" s="8">
        <f t="shared" si="28"/>
        <v>204902.5001693782</v>
      </c>
      <c r="H321" s="8">
        <f t="shared" si="29"/>
        <v>277597.4998306217</v>
      </c>
      <c r="I321" s="6">
        <v>315</v>
      </c>
      <c r="J321" s="20">
        <v>47974</v>
      </c>
    </row>
    <row r="322" spans="1:10" ht="12">
      <c r="A322" s="6">
        <v>316</v>
      </c>
      <c r="B322" s="7">
        <f t="shared" si="30"/>
        <v>25097.4998306217</v>
      </c>
      <c r="C322" s="7">
        <f t="shared" si="31"/>
        <v>146.40208234529325</v>
      </c>
      <c r="D322" s="7">
        <v>0</v>
      </c>
      <c r="E322" s="7">
        <f t="shared" si="26"/>
        <v>23743.90191296699</v>
      </c>
      <c r="F322" s="7">
        <f t="shared" si="27"/>
        <v>1353.597917654708</v>
      </c>
      <c r="G322" s="8">
        <f t="shared" si="28"/>
        <v>206256.0980870329</v>
      </c>
      <c r="H322" s="8">
        <f t="shared" si="29"/>
        <v>277743.901912967</v>
      </c>
      <c r="I322" s="6">
        <v>316</v>
      </c>
      <c r="J322" s="20">
        <v>48006</v>
      </c>
    </row>
    <row r="323" spans="1:10" ht="12">
      <c r="A323" s="6">
        <v>317</v>
      </c>
      <c r="B323" s="7">
        <f t="shared" si="30"/>
        <v>23743.90191296699</v>
      </c>
      <c r="C323" s="7">
        <f t="shared" si="31"/>
        <v>138.50609449230745</v>
      </c>
      <c r="D323" s="7">
        <v>0</v>
      </c>
      <c r="E323" s="7">
        <f t="shared" si="26"/>
        <v>22382.408007459297</v>
      </c>
      <c r="F323" s="7">
        <f t="shared" si="27"/>
        <v>1361.4939055076939</v>
      </c>
      <c r="G323" s="8">
        <f t="shared" si="28"/>
        <v>207617.5919925406</v>
      </c>
      <c r="H323" s="8">
        <f t="shared" si="29"/>
        <v>277882.4080074593</v>
      </c>
      <c r="I323" s="6">
        <v>317</v>
      </c>
      <c r="J323" s="20">
        <v>48038</v>
      </c>
    </row>
    <row r="324" spans="1:10" ht="12">
      <c r="A324" s="6">
        <v>318</v>
      </c>
      <c r="B324" s="7">
        <f t="shared" si="30"/>
        <v>22382.408007459297</v>
      </c>
      <c r="C324" s="7">
        <f t="shared" si="31"/>
        <v>130.56404671017924</v>
      </c>
      <c r="D324" s="7">
        <v>0</v>
      </c>
      <c r="E324" s="7">
        <f t="shared" si="26"/>
        <v>21012.972054169477</v>
      </c>
      <c r="F324" s="7">
        <f t="shared" si="27"/>
        <v>1369.4359532898197</v>
      </c>
      <c r="G324" s="8">
        <f t="shared" si="28"/>
        <v>208987.02794583043</v>
      </c>
      <c r="H324" s="8">
        <f t="shared" si="29"/>
        <v>278012.9720541695</v>
      </c>
      <c r="I324" s="6">
        <v>318</v>
      </c>
      <c r="J324" s="20">
        <v>48070</v>
      </c>
    </row>
    <row r="325" spans="1:10" ht="12">
      <c r="A325" s="6">
        <v>319</v>
      </c>
      <c r="B325" s="7">
        <f t="shared" si="30"/>
        <v>21012.972054169477</v>
      </c>
      <c r="C325" s="7">
        <f t="shared" si="31"/>
        <v>122.57567031598862</v>
      </c>
      <c r="D325" s="7">
        <v>0</v>
      </c>
      <c r="E325" s="7">
        <f t="shared" si="26"/>
        <v>19635.547724485466</v>
      </c>
      <c r="F325" s="7">
        <f t="shared" si="27"/>
        <v>1377.4243296840104</v>
      </c>
      <c r="G325" s="8">
        <f t="shared" si="28"/>
        <v>210364.45227551443</v>
      </c>
      <c r="H325" s="8">
        <f t="shared" si="29"/>
        <v>278135.5477244855</v>
      </c>
      <c r="I325" s="6">
        <v>319</v>
      </c>
      <c r="J325" s="20">
        <v>48102</v>
      </c>
    </row>
    <row r="326" spans="1:10" ht="12">
      <c r="A326" s="6">
        <v>320</v>
      </c>
      <c r="B326" s="7">
        <f t="shared" si="30"/>
        <v>19635.547724485466</v>
      </c>
      <c r="C326" s="7">
        <f t="shared" si="31"/>
        <v>114.54069505949856</v>
      </c>
      <c r="D326" s="7">
        <v>0</v>
      </c>
      <c r="E326" s="7">
        <f t="shared" si="26"/>
        <v>18250.088419544965</v>
      </c>
      <c r="F326" s="7">
        <f t="shared" si="27"/>
        <v>1385.4593049405012</v>
      </c>
      <c r="G326" s="8">
        <f t="shared" si="28"/>
        <v>211749.91158045494</v>
      </c>
      <c r="H326" s="8">
        <f t="shared" si="29"/>
        <v>278250.08841954503</v>
      </c>
      <c r="I326" s="6">
        <v>320</v>
      </c>
      <c r="J326" s="20">
        <v>48134</v>
      </c>
    </row>
    <row r="327" spans="1:10" ht="12">
      <c r="A327" s="6">
        <v>321</v>
      </c>
      <c r="B327" s="7">
        <f t="shared" si="30"/>
        <v>18250.088419544965</v>
      </c>
      <c r="C327" s="7">
        <f t="shared" si="31"/>
        <v>106.4588491140123</v>
      </c>
      <c r="D327" s="7">
        <v>0</v>
      </c>
      <c r="E327" s="7">
        <f aca="true" t="shared" si="32" ref="E327:E366">+B327+C327-D327-MONTHLY_PAYMENT</f>
        <v>16856.54726865898</v>
      </c>
      <c r="F327" s="7">
        <f t="shared" si="27"/>
        <v>1393.541150885987</v>
      </c>
      <c r="G327" s="8">
        <f t="shared" si="28"/>
        <v>213143.45273134092</v>
      </c>
      <c r="H327" s="8">
        <f t="shared" si="29"/>
        <v>278356.54726865905</v>
      </c>
      <c r="I327" s="6">
        <v>321</v>
      </c>
      <c r="J327" s="20">
        <v>48166</v>
      </c>
    </row>
    <row r="328" spans="1:10" ht="12">
      <c r="A328" s="6">
        <v>322</v>
      </c>
      <c r="B328" s="7">
        <f t="shared" si="30"/>
        <v>16856.54726865898</v>
      </c>
      <c r="C328" s="7">
        <f t="shared" si="31"/>
        <v>98.32985906717738</v>
      </c>
      <c r="D328" s="7">
        <v>0</v>
      </c>
      <c r="E328" s="7">
        <f t="shared" si="32"/>
        <v>15454.877127726155</v>
      </c>
      <c r="F328" s="7">
        <f aca="true" t="shared" si="33" ref="F328:F366">+E327-E328</f>
        <v>1401.6701409328234</v>
      </c>
      <c r="G328" s="8">
        <f aca="true" t="shared" si="34" ref="G328:G366">+G327+F328</f>
        <v>214545.12287227373</v>
      </c>
      <c r="H328" s="8">
        <f t="shared" si="29"/>
        <v>278454.8771277262</v>
      </c>
      <c r="I328" s="6">
        <v>322</v>
      </c>
      <c r="J328" s="20">
        <v>48198</v>
      </c>
    </row>
    <row r="329" spans="1:10" ht="12">
      <c r="A329" s="6">
        <v>323</v>
      </c>
      <c r="B329" s="7">
        <f t="shared" si="30"/>
        <v>15454.877127726155</v>
      </c>
      <c r="C329" s="7">
        <f t="shared" si="31"/>
        <v>90.1534499117359</v>
      </c>
      <c r="D329" s="7">
        <v>0</v>
      </c>
      <c r="E329" s="7">
        <f t="shared" si="32"/>
        <v>14045.03057763789</v>
      </c>
      <c r="F329" s="7">
        <f t="shared" si="33"/>
        <v>1409.8465500882648</v>
      </c>
      <c r="G329" s="8">
        <f t="shared" si="34"/>
        <v>215954.969422362</v>
      </c>
      <c r="H329" s="8">
        <f aca="true" t="shared" si="35" ref="H329:H366">H328+C329</f>
        <v>278545.03057763795</v>
      </c>
      <c r="I329" s="6">
        <v>323</v>
      </c>
      <c r="J329" s="20">
        <v>48230</v>
      </c>
    </row>
    <row r="330" spans="1:10" ht="12">
      <c r="A330" s="6">
        <v>324</v>
      </c>
      <c r="B330" s="7">
        <f t="shared" si="30"/>
        <v>14045.03057763789</v>
      </c>
      <c r="C330" s="7">
        <f t="shared" si="31"/>
        <v>81.92934503622102</v>
      </c>
      <c r="D330" s="7">
        <v>0</v>
      </c>
      <c r="E330" s="7">
        <f t="shared" si="32"/>
        <v>12626.95992267411</v>
      </c>
      <c r="F330" s="7">
        <f t="shared" si="33"/>
        <v>1418.0706549637798</v>
      </c>
      <c r="G330" s="8">
        <f t="shared" si="34"/>
        <v>217373.04007732577</v>
      </c>
      <c r="H330" s="8">
        <f t="shared" si="35"/>
        <v>278626.95992267417</v>
      </c>
      <c r="I330" s="6">
        <v>324</v>
      </c>
      <c r="J330" s="20">
        <v>48262</v>
      </c>
    </row>
    <row r="331" spans="1:10" ht="12">
      <c r="A331" s="1">
        <v>325</v>
      </c>
      <c r="B331" s="4">
        <f t="shared" si="30"/>
        <v>12626.95992267411</v>
      </c>
      <c r="C331" s="4">
        <f t="shared" si="31"/>
        <v>73.65726621559898</v>
      </c>
      <c r="D331" s="4">
        <v>0</v>
      </c>
      <c r="E331" s="4">
        <f t="shared" si="32"/>
        <v>11200.61718888971</v>
      </c>
      <c r="F331" s="4">
        <f t="shared" si="33"/>
        <v>1426.3427337844005</v>
      </c>
      <c r="G331" s="5">
        <f t="shared" si="34"/>
        <v>218799.38281111018</v>
      </c>
      <c r="H331" s="5">
        <f t="shared" si="35"/>
        <v>278700.61718888977</v>
      </c>
      <c r="I331" s="1">
        <v>325</v>
      </c>
      <c r="J331" s="18">
        <v>48294</v>
      </c>
    </row>
    <row r="332" spans="1:10" ht="12">
      <c r="A332" s="1">
        <v>326</v>
      </c>
      <c r="B332" s="4">
        <f t="shared" si="30"/>
        <v>11200.61718888971</v>
      </c>
      <c r="C332" s="4">
        <f t="shared" si="31"/>
        <v>65.33693360185664</v>
      </c>
      <c r="D332" s="4">
        <v>0</v>
      </c>
      <c r="E332" s="4">
        <f t="shared" si="32"/>
        <v>9765.954122491567</v>
      </c>
      <c r="F332" s="4">
        <f t="shared" si="33"/>
        <v>1434.6630663981432</v>
      </c>
      <c r="G332" s="5">
        <f t="shared" si="34"/>
        <v>220234.04587750832</v>
      </c>
      <c r="H332" s="5">
        <f t="shared" si="35"/>
        <v>278765.95412249165</v>
      </c>
      <c r="I332" s="1">
        <v>326</v>
      </c>
      <c r="J332" s="18">
        <v>48326</v>
      </c>
    </row>
    <row r="333" spans="1:10" ht="12">
      <c r="A333" s="1">
        <v>327</v>
      </c>
      <c r="B333" s="4">
        <f t="shared" si="30"/>
        <v>9765.954122491567</v>
      </c>
      <c r="C333" s="4">
        <f t="shared" si="31"/>
        <v>56.96806571453414</v>
      </c>
      <c r="D333" s="4">
        <v>0</v>
      </c>
      <c r="E333" s="4">
        <f t="shared" si="32"/>
        <v>8322.922188206101</v>
      </c>
      <c r="F333" s="4">
        <f t="shared" si="33"/>
        <v>1443.0319342854655</v>
      </c>
      <c r="G333" s="5">
        <f t="shared" si="34"/>
        <v>221677.0778117938</v>
      </c>
      <c r="H333" s="5">
        <f t="shared" si="35"/>
        <v>278822.92218820617</v>
      </c>
      <c r="I333" s="1">
        <v>327</v>
      </c>
      <c r="J333" s="18">
        <v>48358</v>
      </c>
    </row>
    <row r="334" spans="1:10" ht="12">
      <c r="A334" s="1">
        <v>328</v>
      </c>
      <c r="B334" s="4">
        <f t="shared" si="30"/>
        <v>8322.922188206101</v>
      </c>
      <c r="C334" s="4">
        <f t="shared" si="31"/>
        <v>48.55037943120226</v>
      </c>
      <c r="D334" s="4">
        <v>0</v>
      </c>
      <c r="E334" s="4">
        <f t="shared" si="32"/>
        <v>6871.472567637304</v>
      </c>
      <c r="F334" s="4">
        <f t="shared" si="33"/>
        <v>1451.4496205687974</v>
      </c>
      <c r="G334" s="5">
        <f t="shared" si="34"/>
        <v>223128.5274323626</v>
      </c>
      <c r="H334" s="5">
        <f t="shared" si="35"/>
        <v>278871.4725676374</v>
      </c>
      <c r="I334" s="1">
        <v>328</v>
      </c>
      <c r="J334" s="18">
        <v>48390</v>
      </c>
    </row>
    <row r="335" spans="1:10" ht="12">
      <c r="A335" s="1">
        <v>329</v>
      </c>
      <c r="B335" s="4">
        <f t="shared" si="30"/>
        <v>6871.472567637304</v>
      </c>
      <c r="C335" s="4">
        <f t="shared" si="31"/>
        <v>40.08358997788427</v>
      </c>
      <c r="D335" s="4">
        <v>0</v>
      </c>
      <c r="E335" s="4">
        <f t="shared" si="32"/>
        <v>5411.556157615188</v>
      </c>
      <c r="F335" s="4">
        <f t="shared" si="33"/>
        <v>1459.916410022116</v>
      </c>
      <c r="G335" s="5">
        <f t="shared" si="34"/>
        <v>224588.44384238473</v>
      </c>
      <c r="H335" s="5">
        <f t="shared" si="35"/>
        <v>278911.55615761527</v>
      </c>
      <c r="I335" s="1">
        <v>329</v>
      </c>
      <c r="J335" s="18">
        <v>48422</v>
      </c>
    </row>
    <row r="336" spans="1:10" ht="12">
      <c r="A336" s="1">
        <v>330</v>
      </c>
      <c r="B336" s="4">
        <f t="shared" si="30"/>
        <v>5411.556157615188</v>
      </c>
      <c r="C336" s="4">
        <f t="shared" si="31"/>
        <v>31.567410919421928</v>
      </c>
      <c r="D336" s="4">
        <v>0</v>
      </c>
      <c r="E336" s="4">
        <f t="shared" si="32"/>
        <v>3943.123568534609</v>
      </c>
      <c r="F336" s="4">
        <f t="shared" si="33"/>
        <v>1468.4325890805785</v>
      </c>
      <c r="G336" s="5">
        <f t="shared" si="34"/>
        <v>226056.87643146532</v>
      </c>
      <c r="H336" s="5">
        <f t="shared" si="35"/>
        <v>278943.1235685347</v>
      </c>
      <c r="I336" s="1">
        <v>330</v>
      </c>
      <c r="J336" s="18">
        <v>48454</v>
      </c>
    </row>
    <row r="337" spans="1:10" ht="12">
      <c r="A337" s="1">
        <v>331</v>
      </c>
      <c r="B337" s="4">
        <f t="shared" si="30"/>
        <v>3943.123568534609</v>
      </c>
      <c r="C337" s="4">
        <f t="shared" si="31"/>
        <v>23.00155414978522</v>
      </c>
      <c r="D337" s="4">
        <v>0</v>
      </c>
      <c r="E337" s="4">
        <f t="shared" si="32"/>
        <v>2466.1251226843942</v>
      </c>
      <c r="F337" s="4">
        <f t="shared" si="33"/>
        <v>1476.998445850215</v>
      </c>
      <c r="G337" s="5">
        <f t="shared" si="34"/>
        <v>227533.87487731554</v>
      </c>
      <c r="H337" s="5">
        <f t="shared" si="35"/>
        <v>278966.12512268446</v>
      </c>
      <c r="I337" s="1">
        <v>331</v>
      </c>
      <c r="J337" s="18">
        <v>48486</v>
      </c>
    </row>
    <row r="338" spans="1:10" ht="12">
      <c r="A338" s="1">
        <v>332</v>
      </c>
      <c r="B338" s="4">
        <f t="shared" si="30"/>
        <v>2466.1251226843942</v>
      </c>
      <c r="C338" s="4">
        <f t="shared" si="31"/>
        <v>14.385729882325634</v>
      </c>
      <c r="D338" s="4">
        <v>0</v>
      </c>
      <c r="E338" s="4">
        <f t="shared" si="32"/>
        <v>980.5108525667197</v>
      </c>
      <c r="F338" s="4">
        <f t="shared" si="33"/>
        <v>1485.6142701176746</v>
      </c>
      <c r="G338" s="5">
        <f t="shared" si="34"/>
        <v>229019.48914743323</v>
      </c>
      <c r="H338" s="5">
        <f t="shared" si="35"/>
        <v>278980.5108525668</v>
      </c>
      <c r="I338" s="1">
        <v>332</v>
      </c>
      <c r="J338" s="18">
        <v>48518</v>
      </c>
    </row>
    <row r="339" spans="1:10" ht="12">
      <c r="A339" s="1">
        <v>333</v>
      </c>
      <c r="B339" s="4">
        <f t="shared" si="30"/>
        <v>980.5108525667197</v>
      </c>
      <c r="C339" s="4">
        <f t="shared" si="31"/>
        <v>5.719646639972532</v>
      </c>
      <c r="D339" s="4">
        <v>0</v>
      </c>
      <c r="E339" s="4">
        <f t="shared" si="32"/>
        <v>-513.7695007933078</v>
      </c>
      <c r="F339" s="4">
        <f t="shared" si="33"/>
        <v>1494.2803533600274</v>
      </c>
      <c r="G339" s="5">
        <f t="shared" si="34"/>
        <v>230513.76950079325</v>
      </c>
      <c r="H339" s="5">
        <f t="shared" si="35"/>
        <v>278986.23049920675</v>
      </c>
      <c r="I339" s="1">
        <v>333</v>
      </c>
      <c r="J339" s="18">
        <v>48550</v>
      </c>
    </row>
    <row r="340" spans="1:10" ht="12">
      <c r="A340" s="1">
        <v>334</v>
      </c>
      <c r="B340" s="4">
        <f t="shared" si="30"/>
        <v>0</v>
      </c>
      <c r="C340" s="4">
        <f t="shared" si="31"/>
        <v>0</v>
      </c>
      <c r="D340" s="4">
        <v>0</v>
      </c>
      <c r="E340" s="4">
        <f t="shared" si="32"/>
        <v>-1500</v>
      </c>
      <c r="F340" s="4">
        <f t="shared" si="33"/>
        <v>986.2304992066922</v>
      </c>
      <c r="G340" s="5">
        <f t="shared" si="34"/>
        <v>231499.99999999994</v>
      </c>
      <c r="H340" s="5">
        <f t="shared" si="35"/>
        <v>278986.23049920675</v>
      </c>
      <c r="I340" s="1">
        <v>334</v>
      </c>
      <c r="J340" s="18">
        <v>48582</v>
      </c>
    </row>
    <row r="341" spans="1:10" ht="12">
      <c r="A341" s="1">
        <v>335</v>
      </c>
      <c r="B341" s="4">
        <f t="shared" si="30"/>
        <v>0</v>
      </c>
      <c r="C341" s="4">
        <f t="shared" si="31"/>
        <v>0</v>
      </c>
      <c r="D341" s="4">
        <v>0</v>
      </c>
      <c r="E341" s="4">
        <f t="shared" si="32"/>
        <v>-1500</v>
      </c>
      <c r="F341" s="4">
        <f t="shared" si="33"/>
        <v>0</v>
      </c>
      <c r="G341" s="5">
        <f t="shared" si="34"/>
        <v>231499.99999999994</v>
      </c>
      <c r="H341" s="5">
        <f t="shared" si="35"/>
        <v>278986.23049920675</v>
      </c>
      <c r="I341" s="1">
        <v>335</v>
      </c>
      <c r="J341" s="18">
        <v>48614</v>
      </c>
    </row>
    <row r="342" spans="1:10" ht="12">
      <c r="A342" s="1">
        <v>336</v>
      </c>
      <c r="B342" s="4">
        <f t="shared" si="30"/>
        <v>0</v>
      </c>
      <c r="C342" s="4">
        <f t="shared" si="31"/>
        <v>0</v>
      </c>
      <c r="D342" s="4">
        <v>0</v>
      </c>
      <c r="E342" s="4">
        <f t="shared" si="32"/>
        <v>-1500</v>
      </c>
      <c r="F342" s="4">
        <f t="shared" si="33"/>
        <v>0</v>
      </c>
      <c r="G342" s="5">
        <f t="shared" si="34"/>
        <v>231499.99999999994</v>
      </c>
      <c r="H342" s="5">
        <f t="shared" si="35"/>
        <v>278986.23049920675</v>
      </c>
      <c r="I342" s="1">
        <v>336</v>
      </c>
      <c r="J342" s="18">
        <v>48646</v>
      </c>
    </row>
    <row r="343" spans="1:10" ht="12">
      <c r="A343" s="6">
        <v>337</v>
      </c>
      <c r="B343" s="7">
        <f t="shared" si="30"/>
        <v>0</v>
      </c>
      <c r="C343" s="7">
        <f t="shared" si="31"/>
        <v>0</v>
      </c>
      <c r="D343" s="7">
        <v>0</v>
      </c>
      <c r="E343" s="7">
        <f t="shared" si="32"/>
        <v>-1500</v>
      </c>
      <c r="F343" s="7">
        <f t="shared" si="33"/>
        <v>0</v>
      </c>
      <c r="G343" s="8">
        <f t="shared" si="34"/>
        <v>231499.99999999994</v>
      </c>
      <c r="H343" s="8">
        <f t="shared" si="35"/>
        <v>278986.23049920675</v>
      </c>
      <c r="I343" s="6">
        <v>337</v>
      </c>
      <c r="J343" s="20">
        <v>48678</v>
      </c>
    </row>
    <row r="344" spans="1:10" ht="12">
      <c r="A344" s="6">
        <v>338</v>
      </c>
      <c r="B344" s="7">
        <f t="shared" si="30"/>
        <v>0</v>
      </c>
      <c r="C344" s="7">
        <f t="shared" si="31"/>
        <v>0</v>
      </c>
      <c r="D344" s="7">
        <v>0</v>
      </c>
      <c r="E344" s="7">
        <f t="shared" si="32"/>
        <v>-1500</v>
      </c>
      <c r="F344" s="7">
        <f t="shared" si="33"/>
        <v>0</v>
      </c>
      <c r="G344" s="8">
        <f t="shared" si="34"/>
        <v>231499.99999999994</v>
      </c>
      <c r="H344" s="8">
        <f t="shared" si="35"/>
        <v>278986.23049920675</v>
      </c>
      <c r="I344" s="6">
        <v>338</v>
      </c>
      <c r="J344" s="20">
        <v>48710</v>
      </c>
    </row>
    <row r="345" spans="1:10" ht="12">
      <c r="A345" s="6">
        <v>339</v>
      </c>
      <c r="B345" s="7">
        <f t="shared" si="30"/>
        <v>0</v>
      </c>
      <c r="C345" s="7">
        <f t="shared" si="31"/>
        <v>0</v>
      </c>
      <c r="D345" s="7">
        <v>0</v>
      </c>
      <c r="E345" s="7">
        <f t="shared" si="32"/>
        <v>-1500</v>
      </c>
      <c r="F345" s="7">
        <f t="shared" si="33"/>
        <v>0</v>
      </c>
      <c r="G345" s="8">
        <f t="shared" si="34"/>
        <v>231499.99999999994</v>
      </c>
      <c r="H345" s="8">
        <f t="shared" si="35"/>
        <v>278986.23049920675</v>
      </c>
      <c r="I345" s="6">
        <v>339</v>
      </c>
      <c r="J345" s="20">
        <v>48742</v>
      </c>
    </row>
    <row r="346" spans="1:10" ht="12">
      <c r="A346" s="6">
        <v>340</v>
      </c>
      <c r="B346" s="7">
        <f t="shared" si="30"/>
        <v>0</v>
      </c>
      <c r="C346" s="7">
        <f t="shared" si="31"/>
        <v>0</v>
      </c>
      <c r="D346" s="7">
        <v>0</v>
      </c>
      <c r="E346" s="7">
        <f t="shared" si="32"/>
        <v>-1500</v>
      </c>
      <c r="F346" s="7">
        <f t="shared" si="33"/>
        <v>0</v>
      </c>
      <c r="G346" s="8">
        <f t="shared" si="34"/>
        <v>231499.99999999994</v>
      </c>
      <c r="H346" s="8">
        <f t="shared" si="35"/>
        <v>278986.23049920675</v>
      </c>
      <c r="I346" s="6">
        <v>340</v>
      </c>
      <c r="J346" s="20">
        <v>48774</v>
      </c>
    </row>
    <row r="347" spans="1:10" ht="12">
      <c r="A347" s="6">
        <v>341</v>
      </c>
      <c r="B347" s="7">
        <f t="shared" si="30"/>
        <v>0</v>
      </c>
      <c r="C347" s="7">
        <f t="shared" si="31"/>
        <v>0</v>
      </c>
      <c r="D347" s="7">
        <v>0</v>
      </c>
      <c r="E347" s="7">
        <f t="shared" si="32"/>
        <v>-1500</v>
      </c>
      <c r="F347" s="7">
        <f t="shared" si="33"/>
        <v>0</v>
      </c>
      <c r="G347" s="8">
        <f t="shared" si="34"/>
        <v>231499.99999999994</v>
      </c>
      <c r="H347" s="8">
        <f t="shared" si="35"/>
        <v>278986.23049920675</v>
      </c>
      <c r="I347" s="6">
        <v>341</v>
      </c>
      <c r="J347" s="20">
        <v>48806</v>
      </c>
    </row>
    <row r="348" spans="1:10" ht="12">
      <c r="A348" s="6">
        <v>342</v>
      </c>
      <c r="B348" s="7">
        <f t="shared" si="30"/>
        <v>0</v>
      </c>
      <c r="C348" s="7">
        <f t="shared" si="31"/>
        <v>0</v>
      </c>
      <c r="D348" s="7">
        <v>0</v>
      </c>
      <c r="E348" s="7">
        <f t="shared" si="32"/>
        <v>-1500</v>
      </c>
      <c r="F348" s="7">
        <f t="shared" si="33"/>
        <v>0</v>
      </c>
      <c r="G348" s="8">
        <f t="shared" si="34"/>
        <v>231499.99999999994</v>
      </c>
      <c r="H348" s="8">
        <f t="shared" si="35"/>
        <v>278986.23049920675</v>
      </c>
      <c r="I348" s="6">
        <v>342</v>
      </c>
      <c r="J348" s="20">
        <v>48838</v>
      </c>
    </row>
    <row r="349" spans="1:10" ht="12">
      <c r="A349" s="6">
        <v>343</v>
      </c>
      <c r="B349" s="7">
        <f t="shared" si="30"/>
        <v>0</v>
      </c>
      <c r="C349" s="7">
        <f t="shared" si="31"/>
        <v>0</v>
      </c>
      <c r="D349" s="7">
        <v>0</v>
      </c>
      <c r="E349" s="7">
        <f t="shared" si="32"/>
        <v>-1500</v>
      </c>
      <c r="F349" s="7">
        <f t="shared" si="33"/>
        <v>0</v>
      </c>
      <c r="G349" s="8">
        <f t="shared" si="34"/>
        <v>231499.99999999994</v>
      </c>
      <c r="H349" s="8">
        <f t="shared" si="35"/>
        <v>278986.23049920675</v>
      </c>
      <c r="I349" s="6">
        <v>343</v>
      </c>
      <c r="J349" s="20">
        <v>48870</v>
      </c>
    </row>
    <row r="350" spans="1:10" ht="12">
      <c r="A350" s="6">
        <v>344</v>
      </c>
      <c r="B350" s="7">
        <f t="shared" si="30"/>
        <v>0</v>
      </c>
      <c r="C350" s="7">
        <f t="shared" si="31"/>
        <v>0</v>
      </c>
      <c r="D350" s="7">
        <v>0</v>
      </c>
      <c r="E350" s="7">
        <f t="shared" si="32"/>
        <v>-1500</v>
      </c>
      <c r="F350" s="7">
        <f t="shared" si="33"/>
        <v>0</v>
      </c>
      <c r="G350" s="8">
        <f t="shared" si="34"/>
        <v>231499.99999999994</v>
      </c>
      <c r="H350" s="8">
        <f t="shared" si="35"/>
        <v>278986.23049920675</v>
      </c>
      <c r="I350" s="6">
        <v>344</v>
      </c>
      <c r="J350" s="20">
        <v>48902</v>
      </c>
    </row>
    <row r="351" spans="1:10" ht="12">
      <c r="A351" s="6">
        <v>345</v>
      </c>
      <c r="B351" s="7">
        <f t="shared" si="30"/>
        <v>0</v>
      </c>
      <c r="C351" s="7">
        <f t="shared" si="31"/>
        <v>0</v>
      </c>
      <c r="D351" s="7">
        <v>0</v>
      </c>
      <c r="E351" s="7">
        <f t="shared" si="32"/>
        <v>-1500</v>
      </c>
      <c r="F351" s="7">
        <f t="shared" si="33"/>
        <v>0</v>
      </c>
      <c r="G351" s="8">
        <f t="shared" si="34"/>
        <v>231499.99999999994</v>
      </c>
      <c r="H351" s="8">
        <f t="shared" si="35"/>
        <v>278986.23049920675</v>
      </c>
      <c r="I351" s="6">
        <v>345</v>
      </c>
      <c r="J351" s="20">
        <v>48934</v>
      </c>
    </row>
    <row r="352" spans="1:10" ht="12">
      <c r="A352" s="6">
        <v>346</v>
      </c>
      <c r="B352" s="7">
        <f t="shared" si="30"/>
        <v>0</v>
      </c>
      <c r="C352" s="7">
        <f t="shared" si="31"/>
        <v>0</v>
      </c>
      <c r="D352" s="7">
        <v>0</v>
      </c>
      <c r="E352" s="7">
        <f t="shared" si="32"/>
        <v>-1500</v>
      </c>
      <c r="F352" s="7">
        <f t="shared" si="33"/>
        <v>0</v>
      </c>
      <c r="G352" s="8">
        <f t="shared" si="34"/>
        <v>231499.99999999994</v>
      </c>
      <c r="H352" s="8">
        <f t="shared" si="35"/>
        <v>278986.23049920675</v>
      </c>
      <c r="I352" s="6">
        <v>346</v>
      </c>
      <c r="J352" s="20">
        <v>48966</v>
      </c>
    </row>
    <row r="353" spans="1:10" ht="12">
      <c r="A353" s="6">
        <v>347</v>
      </c>
      <c r="B353" s="7">
        <f t="shared" si="30"/>
        <v>0</v>
      </c>
      <c r="C353" s="7">
        <f t="shared" si="31"/>
        <v>0</v>
      </c>
      <c r="D353" s="7">
        <v>0</v>
      </c>
      <c r="E353" s="7">
        <f t="shared" si="32"/>
        <v>-1500</v>
      </c>
      <c r="F353" s="7">
        <f t="shared" si="33"/>
        <v>0</v>
      </c>
      <c r="G353" s="8">
        <f t="shared" si="34"/>
        <v>231499.99999999994</v>
      </c>
      <c r="H353" s="8">
        <f t="shared" si="35"/>
        <v>278986.23049920675</v>
      </c>
      <c r="I353" s="6">
        <v>347</v>
      </c>
      <c r="J353" s="20">
        <v>48998</v>
      </c>
    </row>
    <row r="354" spans="1:10" ht="12">
      <c r="A354" s="6">
        <v>348</v>
      </c>
      <c r="B354" s="7">
        <f t="shared" si="30"/>
        <v>0</v>
      </c>
      <c r="C354" s="7">
        <f t="shared" si="31"/>
        <v>0</v>
      </c>
      <c r="D354" s="7">
        <v>0</v>
      </c>
      <c r="E354" s="7">
        <f t="shared" si="32"/>
        <v>-1500</v>
      </c>
      <c r="F354" s="7">
        <f t="shared" si="33"/>
        <v>0</v>
      </c>
      <c r="G354" s="8">
        <f t="shared" si="34"/>
        <v>231499.99999999994</v>
      </c>
      <c r="H354" s="8">
        <f t="shared" si="35"/>
        <v>278986.23049920675</v>
      </c>
      <c r="I354" s="6">
        <v>348</v>
      </c>
      <c r="J354" s="20">
        <v>49030</v>
      </c>
    </row>
    <row r="355" spans="1:10" ht="12">
      <c r="A355" s="1">
        <v>349</v>
      </c>
      <c r="B355" s="4">
        <f t="shared" si="30"/>
        <v>0</v>
      </c>
      <c r="C355" s="4">
        <f t="shared" si="31"/>
        <v>0</v>
      </c>
      <c r="D355" s="4">
        <v>0</v>
      </c>
      <c r="E355" s="4">
        <f t="shared" si="32"/>
        <v>-1500</v>
      </c>
      <c r="F355" s="4">
        <f t="shared" si="33"/>
        <v>0</v>
      </c>
      <c r="G355" s="5">
        <f t="shared" si="34"/>
        <v>231499.99999999994</v>
      </c>
      <c r="H355" s="5">
        <f t="shared" si="35"/>
        <v>278986.23049920675</v>
      </c>
      <c r="I355" s="1">
        <v>349</v>
      </c>
      <c r="J355" s="18">
        <v>49062</v>
      </c>
    </row>
    <row r="356" spans="1:10" ht="12">
      <c r="A356" s="1">
        <v>350</v>
      </c>
      <c r="B356" s="4">
        <f t="shared" si="30"/>
        <v>0</v>
      </c>
      <c r="C356" s="4">
        <f t="shared" si="31"/>
        <v>0</v>
      </c>
      <c r="D356" s="4">
        <v>0</v>
      </c>
      <c r="E356" s="4">
        <f t="shared" si="32"/>
        <v>-1500</v>
      </c>
      <c r="F356" s="4">
        <f t="shared" si="33"/>
        <v>0</v>
      </c>
      <c r="G356" s="5">
        <f t="shared" si="34"/>
        <v>231499.99999999994</v>
      </c>
      <c r="H356" s="5">
        <f t="shared" si="35"/>
        <v>278986.23049920675</v>
      </c>
      <c r="I356" s="1">
        <v>350</v>
      </c>
      <c r="J356" s="18">
        <v>49094</v>
      </c>
    </row>
    <row r="357" spans="1:10" ht="12">
      <c r="A357" s="1">
        <v>351</v>
      </c>
      <c r="B357" s="4">
        <f t="shared" si="30"/>
        <v>0</v>
      </c>
      <c r="C357" s="4">
        <f t="shared" si="31"/>
        <v>0</v>
      </c>
      <c r="D357" s="4">
        <v>0</v>
      </c>
      <c r="E357" s="4">
        <f t="shared" si="32"/>
        <v>-1500</v>
      </c>
      <c r="F357" s="4">
        <f t="shared" si="33"/>
        <v>0</v>
      </c>
      <c r="G357" s="5">
        <f t="shared" si="34"/>
        <v>231499.99999999994</v>
      </c>
      <c r="H357" s="5">
        <f t="shared" si="35"/>
        <v>278986.23049920675</v>
      </c>
      <c r="I357" s="1">
        <v>351</v>
      </c>
      <c r="J357" s="18">
        <v>49126</v>
      </c>
    </row>
    <row r="358" spans="1:10" ht="12">
      <c r="A358" s="1">
        <v>352</v>
      </c>
      <c r="B358" s="4">
        <f t="shared" si="30"/>
        <v>0</v>
      </c>
      <c r="C358" s="4">
        <f t="shared" si="31"/>
        <v>0</v>
      </c>
      <c r="D358" s="4">
        <v>0</v>
      </c>
      <c r="E358" s="4">
        <f t="shared" si="32"/>
        <v>-1500</v>
      </c>
      <c r="F358" s="4">
        <f t="shared" si="33"/>
        <v>0</v>
      </c>
      <c r="G358" s="5">
        <f t="shared" si="34"/>
        <v>231499.99999999994</v>
      </c>
      <c r="H358" s="5">
        <f t="shared" si="35"/>
        <v>278986.23049920675</v>
      </c>
      <c r="I358" s="1">
        <v>352</v>
      </c>
      <c r="J358" s="18">
        <v>49158</v>
      </c>
    </row>
    <row r="359" spans="1:10" ht="12">
      <c r="A359" s="1">
        <v>353</v>
      </c>
      <c r="B359" s="4">
        <f t="shared" si="30"/>
        <v>0</v>
      </c>
      <c r="C359" s="4">
        <f t="shared" si="31"/>
        <v>0</v>
      </c>
      <c r="D359" s="4">
        <v>0</v>
      </c>
      <c r="E359" s="4">
        <f t="shared" si="32"/>
        <v>-1500</v>
      </c>
      <c r="F359" s="4">
        <f t="shared" si="33"/>
        <v>0</v>
      </c>
      <c r="G359" s="5">
        <f t="shared" si="34"/>
        <v>231499.99999999994</v>
      </c>
      <c r="H359" s="5">
        <f t="shared" si="35"/>
        <v>278986.23049920675</v>
      </c>
      <c r="I359" s="1">
        <v>353</v>
      </c>
      <c r="J359" s="18">
        <v>49190</v>
      </c>
    </row>
    <row r="360" spans="1:10" ht="12">
      <c r="A360" s="1">
        <v>354</v>
      </c>
      <c r="B360" s="4">
        <f t="shared" si="30"/>
        <v>0</v>
      </c>
      <c r="C360" s="4">
        <f t="shared" si="31"/>
        <v>0</v>
      </c>
      <c r="D360" s="4">
        <v>0</v>
      </c>
      <c r="E360" s="4">
        <f t="shared" si="32"/>
        <v>-1500</v>
      </c>
      <c r="F360" s="4">
        <f t="shared" si="33"/>
        <v>0</v>
      </c>
      <c r="G360" s="5">
        <f t="shared" si="34"/>
        <v>231499.99999999994</v>
      </c>
      <c r="H360" s="5">
        <f t="shared" si="35"/>
        <v>278986.23049920675</v>
      </c>
      <c r="I360" s="1">
        <v>354</v>
      </c>
      <c r="J360" s="18">
        <v>49222</v>
      </c>
    </row>
    <row r="361" spans="1:10" ht="12">
      <c r="A361" s="1">
        <v>355</v>
      </c>
      <c r="B361" s="4">
        <f t="shared" si="30"/>
        <v>0</v>
      </c>
      <c r="C361" s="4">
        <f t="shared" si="31"/>
        <v>0</v>
      </c>
      <c r="D361" s="4">
        <v>0</v>
      </c>
      <c r="E361" s="4">
        <f t="shared" si="32"/>
        <v>-1500</v>
      </c>
      <c r="F361" s="4">
        <f t="shared" si="33"/>
        <v>0</v>
      </c>
      <c r="G361" s="5">
        <f t="shared" si="34"/>
        <v>231499.99999999994</v>
      </c>
      <c r="H361" s="5">
        <f t="shared" si="35"/>
        <v>278986.23049920675</v>
      </c>
      <c r="I361" s="1">
        <v>355</v>
      </c>
      <c r="J361" s="18">
        <v>49254</v>
      </c>
    </row>
    <row r="362" spans="1:10" ht="12">
      <c r="A362" s="1">
        <v>356</v>
      </c>
      <c r="B362" s="4">
        <f t="shared" si="30"/>
        <v>0</v>
      </c>
      <c r="C362" s="4">
        <f t="shared" si="31"/>
        <v>0</v>
      </c>
      <c r="D362" s="4">
        <v>0</v>
      </c>
      <c r="E362" s="4">
        <f t="shared" si="32"/>
        <v>-1500</v>
      </c>
      <c r="F362" s="4">
        <f t="shared" si="33"/>
        <v>0</v>
      </c>
      <c r="G362" s="5">
        <f t="shared" si="34"/>
        <v>231499.99999999994</v>
      </c>
      <c r="H362" s="5">
        <f t="shared" si="35"/>
        <v>278986.23049920675</v>
      </c>
      <c r="I362" s="1">
        <v>356</v>
      </c>
      <c r="J362" s="18">
        <v>49286</v>
      </c>
    </row>
    <row r="363" spans="1:10" ht="12">
      <c r="A363" s="1">
        <v>357</v>
      </c>
      <c r="B363" s="4">
        <f t="shared" si="30"/>
        <v>0</v>
      </c>
      <c r="C363" s="4">
        <f t="shared" si="31"/>
        <v>0</v>
      </c>
      <c r="D363" s="4">
        <v>0</v>
      </c>
      <c r="E363" s="4">
        <f t="shared" si="32"/>
        <v>-1500</v>
      </c>
      <c r="F363" s="4">
        <f t="shared" si="33"/>
        <v>0</v>
      </c>
      <c r="G363" s="5">
        <f t="shared" si="34"/>
        <v>231499.99999999994</v>
      </c>
      <c r="H363" s="5">
        <f t="shared" si="35"/>
        <v>278986.23049920675</v>
      </c>
      <c r="I363" s="1">
        <v>357</v>
      </c>
      <c r="J363" s="18">
        <v>49318</v>
      </c>
    </row>
    <row r="364" spans="1:10" ht="12">
      <c r="A364" s="1">
        <v>358</v>
      </c>
      <c r="B364" s="4">
        <f t="shared" si="30"/>
        <v>0</v>
      </c>
      <c r="C364" s="4">
        <f t="shared" si="31"/>
        <v>0</v>
      </c>
      <c r="D364" s="4">
        <v>0</v>
      </c>
      <c r="E364" s="4">
        <f t="shared" si="32"/>
        <v>-1500</v>
      </c>
      <c r="F364" s="4">
        <f t="shared" si="33"/>
        <v>0</v>
      </c>
      <c r="G364" s="5">
        <f t="shared" si="34"/>
        <v>231499.99999999994</v>
      </c>
      <c r="H364" s="5">
        <f t="shared" si="35"/>
        <v>278986.23049920675</v>
      </c>
      <c r="I364" s="1">
        <v>358</v>
      </c>
      <c r="J364" s="18">
        <v>49350</v>
      </c>
    </row>
    <row r="365" spans="1:10" ht="12">
      <c r="A365" s="1">
        <v>359</v>
      </c>
      <c r="B365" s="4">
        <f t="shared" si="30"/>
        <v>0</v>
      </c>
      <c r="C365" s="4">
        <f t="shared" si="31"/>
        <v>0</v>
      </c>
      <c r="D365" s="4">
        <v>0</v>
      </c>
      <c r="E365" s="4">
        <f t="shared" si="32"/>
        <v>-1500</v>
      </c>
      <c r="F365" s="4">
        <f t="shared" si="33"/>
        <v>0</v>
      </c>
      <c r="G365" s="5">
        <f t="shared" si="34"/>
        <v>231499.99999999994</v>
      </c>
      <c r="H365" s="5">
        <f t="shared" si="35"/>
        <v>278986.23049920675</v>
      </c>
      <c r="I365" s="1">
        <v>359</v>
      </c>
      <c r="J365" s="18">
        <v>49382</v>
      </c>
    </row>
    <row r="366" spans="1:10" ht="12">
      <c r="A366" s="1">
        <v>360</v>
      </c>
      <c r="B366" s="4">
        <f t="shared" si="30"/>
        <v>0</v>
      </c>
      <c r="C366" s="4">
        <f t="shared" si="31"/>
        <v>0</v>
      </c>
      <c r="D366" s="4">
        <v>0</v>
      </c>
      <c r="E366" s="4">
        <f t="shared" si="32"/>
        <v>-1500</v>
      </c>
      <c r="F366" s="4">
        <f t="shared" si="33"/>
        <v>0</v>
      </c>
      <c r="G366" s="5">
        <f t="shared" si="34"/>
        <v>231499.99999999994</v>
      </c>
      <c r="H366" s="5">
        <f t="shared" si="35"/>
        <v>278986.23049920675</v>
      </c>
      <c r="I366" s="1">
        <v>360</v>
      </c>
      <c r="J366" s="18">
        <v>49414</v>
      </c>
    </row>
  </sheetData>
  <sheetProtection/>
  <printOptions/>
  <pageMargins left="0.75" right="0.75" top="1" bottom="1"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Amortization Worksheet</dc:title>
  <dc:subject/>
  <dc:creator>Nathan Buggia</dc:creator>
  <cp:keywords/>
  <dc:description/>
  <cp:lastModifiedBy>Nathan Buggia</cp:lastModifiedBy>
  <dcterms:created xsi:type="dcterms:W3CDTF">2002-07-31T19:10:40Z</dcterms:created>
  <dcterms:modified xsi:type="dcterms:W3CDTF">2012-07-15T22:42:02Z</dcterms:modified>
  <cp:category/>
  <cp:version/>
  <cp:contentType/>
  <cp:contentStatus/>
</cp:coreProperties>
</file>